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55" tabRatio="623" activeTab="4"/>
  </bookViews>
  <sheets>
    <sheet name="IS" sheetId="1" r:id="rId1"/>
    <sheet name="BS" sheetId="2" r:id="rId2"/>
    <sheet name="SCE-2007" sheetId="3" r:id="rId3"/>
    <sheet name="SCE-2006" sheetId="4" r:id="rId4"/>
    <sheet name="CF " sheetId="5" r:id="rId5"/>
  </sheets>
  <externalReferences>
    <externalReference r:id="rId8"/>
    <externalReference r:id="rId9"/>
  </externalReferences>
  <definedNames>
    <definedName name="_xlnm.Print_Area" localSheetId="1">'BS'!$A$1:$D$68</definedName>
    <definedName name="_xlnm.Print_Area" localSheetId="4">'CF '!$A$1:$D$36</definedName>
    <definedName name="_xlnm.Print_Area" localSheetId="0">'IS'!$A$1:$G$39</definedName>
    <definedName name="_xlnm.Print_Area" localSheetId="3">'SCE-2006'!$A$1:$Q$32</definedName>
    <definedName name="_xlnm.Print_Area" localSheetId="2">'SCE-2007'!$A$1:$Q$36</definedName>
    <definedName name="_xlnm.Print_Titles" localSheetId="3">'SCE-2006'!$1:$11</definedName>
    <definedName name="_xlnm.Print_Titles" localSheetId="2">'SCE-2007'!$1:$11</definedName>
    <definedName name="total">'BS'!#REF!</definedName>
    <definedName name="Z_200B4260_0B8E_11D8_99A0_00105A6FE871_.wvu.PrintArea" localSheetId="1" hidden="1">'BS'!$A$1:$D$68</definedName>
    <definedName name="Z_200B4260_0B8E_11D8_99A0_00105A6FE871_.wvu.PrintArea" localSheetId="0" hidden="1">'IS'!$A$1:$G$39</definedName>
    <definedName name="Z_200B4260_0B8E_11D8_99A0_00105A6FE871_.wvu.PrintArea" localSheetId="3" hidden="1">'SCE-2006'!$A$1:$M$32</definedName>
    <definedName name="Z_200B4260_0B8E_11D8_99A0_00105A6FE871_.wvu.PrintArea" localSheetId="2" hidden="1">'SCE-2007'!$A$1:$M$38</definedName>
    <definedName name="Z_200B4260_0B8E_11D8_99A0_00105A6FE871_.wvu.Rows" localSheetId="4" hidden="1">'CF '!#REF!,'CF '!#REF!,'CF '!#REF!</definedName>
    <definedName name="Z_200B4260_0B8E_11D8_99A0_00105A6FE871_.wvu.Rows" localSheetId="0" hidden="1">'IS'!$20:$20</definedName>
  </definedNames>
  <calcPr fullCalcOnLoad="1"/>
</workbook>
</file>

<file path=xl/sharedStrings.xml><?xml version="1.0" encoding="utf-8"?>
<sst xmlns="http://schemas.openxmlformats.org/spreadsheetml/2006/main" count="169" uniqueCount="128">
  <si>
    <t>DAIBOCHI PLASTIC AND PACKAGING INDUSTRY BHD (12994-W)</t>
  </si>
  <si>
    <t>CONDENSED CONSOLIDATED INCOME STATEMENTS</t>
  </si>
  <si>
    <t>and tax</t>
  </si>
  <si>
    <t>Minority interest</t>
  </si>
  <si>
    <t>(The Condensed Consolidated Income Statements should be read in conjunction with the</t>
  </si>
  <si>
    <t>CONDENSED CONSOLIDATED BALANCE SHEETS</t>
  </si>
  <si>
    <t>Property, plant and equipment</t>
  </si>
  <si>
    <t>Current assets</t>
  </si>
  <si>
    <t>Inventories</t>
  </si>
  <si>
    <t xml:space="preserve">Deferred tax liabilities </t>
  </si>
  <si>
    <t>Capital and reserves</t>
  </si>
  <si>
    <t>Share capital</t>
  </si>
  <si>
    <t>Share premium</t>
  </si>
  <si>
    <t>(The Condensed Consolidated Balance Sheets should be read in conjunction with the</t>
  </si>
  <si>
    <t xml:space="preserve">Share </t>
  </si>
  <si>
    <t xml:space="preserve">Retained </t>
  </si>
  <si>
    <t>capital</t>
  </si>
  <si>
    <t>premium</t>
  </si>
  <si>
    <t>earnings</t>
  </si>
  <si>
    <t>Total</t>
  </si>
  <si>
    <t>CONDENSED CONSOLIDATED CASH FLOW STATEMENT</t>
  </si>
  <si>
    <t>Cash and bank balances</t>
  </si>
  <si>
    <t>Bank overdrafts</t>
  </si>
  <si>
    <t>(The Condensed Consolidated Cash Flow Statement should be read in conjunction</t>
  </si>
  <si>
    <t>Minority Interest</t>
  </si>
  <si>
    <t>Deferred tax assets</t>
  </si>
  <si>
    <t>Trade and other payables</t>
  </si>
  <si>
    <t xml:space="preserve">Trade and other receivables </t>
  </si>
  <si>
    <t xml:space="preserve">Retained earnings </t>
  </si>
  <si>
    <t>Cash and cash equivalents at the beginning</t>
  </si>
  <si>
    <t>Current tax liabilities</t>
  </si>
  <si>
    <t>Cash and cash equivalents at the end</t>
  </si>
  <si>
    <t>Borrowings</t>
  </si>
  <si>
    <t>Net cash used in investing activities</t>
  </si>
  <si>
    <t>CONDENSED CONSOLIDATED STATEMENT OF CHANGES IN EQUITY</t>
  </si>
  <si>
    <t xml:space="preserve"> - bank overdraft (interest bearing)</t>
  </si>
  <si>
    <t xml:space="preserve"> - others (interest bearing)</t>
  </si>
  <si>
    <t xml:space="preserve"> - interest bearing</t>
  </si>
  <si>
    <t>Tax recoverable</t>
  </si>
  <si>
    <t xml:space="preserve">  of the year</t>
  </si>
  <si>
    <t>Revenue</t>
  </si>
  <si>
    <t>HDA bank balances</t>
  </si>
  <si>
    <t>Deposits with licensed banks</t>
  </si>
  <si>
    <t>The Board of Directors is pleased to submit its quarterly report on the consolidated results of the Group</t>
  </si>
  <si>
    <t>3 Months ended</t>
  </si>
  <si>
    <t>Audited</t>
  </si>
  <si>
    <t>Tax</t>
  </si>
  <si>
    <t>Attributable to:</t>
  </si>
  <si>
    <t>Equity holders of the parent</t>
  </si>
  <si>
    <t>As At</t>
  </si>
  <si>
    <t>Attributable to equity holders of the parent</t>
  </si>
  <si>
    <t>Minority</t>
  </si>
  <si>
    <t>Interest</t>
  </si>
  <si>
    <t>equity</t>
  </si>
  <si>
    <t>RM</t>
  </si>
  <si>
    <t>Total equity attributable to equity holders of the parent</t>
  </si>
  <si>
    <t>Expenses excluding finance costs</t>
  </si>
  <si>
    <t>Finance costs</t>
  </si>
  <si>
    <t>Unaudited</t>
  </si>
  <si>
    <t>attached to the interim financial statements.)</t>
  </si>
  <si>
    <t>notes attached to the interim financial statements.)</t>
  </si>
  <si>
    <t>(The Condensed Consolidated Statement of Changes in Equity should be read in conjunction with the Annual Report for the year</t>
  </si>
  <si>
    <t>explanatory notes attached to the interim financial statements.)</t>
  </si>
  <si>
    <t>Non-Distributable</t>
  </si>
  <si>
    <t>Distributable</t>
  </si>
  <si>
    <t>Investment property</t>
  </si>
  <si>
    <t>-</t>
  </si>
  <si>
    <t>Total recognised income</t>
  </si>
  <si>
    <t xml:space="preserve">Translation </t>
  </si>
  <si>
    <t>reserves</t>
  </si>
  <si>
    <t>Property development costs</t>
  </si>
  <si>
    <t>Profit from operations</t>
  </si>
  <si>
    <t xml:space="preserve">Profit before tax </t>
  </si>
  <si>
    <t>CONDENSED CONSOLIDATED STATEMENT OF CHANGES IN EQUITY (CONTD.)</t>
  </si>
  <si>
    <t xml:space="preserve">Net cash generated from operating activities </t>
  </si>
  <si>
    <t>Annual Report for the year ended 31 December 2006 and the accompanying explanatory notes</t>
  </si>
  <si>
    <t>Annual Report for the year ended 31 December 2006 and the accompanying explanatory</t>
  </si>
  <si>
    <t>As at 1 January 2007</t>
  </si>
  <si>
    <t>ended 31 December 2006 and the accompanying explanatory notes attached to the interim financial statements.)</t>
  </si>
  <si>
    <t>31.12.2006</t>
  </si>
  <si>
    <t>Prepaid land lease payments</t>
  </si>
  <si>
    <t>Dividend paid to minority shareholders</t>
  </si>
  <si>
    <t>of a subsidiary company</t>
  </si>
  <si>
    <t>Net expense recognised directly in equity</t>
  </si>
  <si>
    <t>exchange differences arising on</t>
  </si>
  <si>
    <t>translation of foreign operation</t>
  </si>
  <si>
    <t>with the Annual Report for the year ended 31 December 2006 and the accompanying</t>
  </si>
  <si>
    <t xml:space="preserve">As at 1 January 2006 </t>
  </si>
  <si>
    <t>Net income recognised directly in equity</t>
  </si>
  <si>
    <t>Note</t>
  </si>
  <si>
    <t xml:space="preserve">Earnings per share attributable to equity holders of the parent </t>
  </si>
  <si>
    <t>Basic (sen)</t>
  </si>
  <si>
    <t>ASSETS</t>
  </si>
  <si>
    <t>Total assets</t>
  </si>
  <si>
    <t>EQUITY AND LIABILITIES</t>
  </si>
  <si>
    <t>Total equity</t>
  </si>
  <si>
    <t xml:space="preserve">Non current liabilities </t>
  </si>
  <si>
    <t>Current liabilities</t>
  </si>
  <si>
    <t>Total liabilities</t>
  </si>
  <si>
    <t>Total equity and liabilities</t>
  </si>
  <si>
    <t>Investment in associated company</t>
  </si>
  <si>
    <t>Short-term deposits, cash and bank balances</t>
  </si>
  <si>
    <t>Translation reserves</t>
  </si>
  <si>
    <t>Share of results of associated</t>
  </si>
  <si>
    <t>company</t>
  </si>
  <si>
    <t>Effect of exchange differences</t>
  </si>
  <si>
    <t>Non-current assets</t>
  </si>
  <si>
    <t>Final dividend paid for the financial year ended:</t>
  </si>
  <si>
    <t>31 December 2006</t>
  </si>
  <si>
    <t>Net cash used in financing activities</t>
  </si>
  <si>
    <t>31 December 2005</t>
  </si>
  <si>
    <t>Treasury shares</t>
  </si>
  <si>
    <t>Treasury</t>
  </si>
  <si>
    <t>shares</t>
  </si>
  <si>
    <t>Net increase/(decrease) in cash and cash equivalents</t>
  </si>
  <si>
    <t>(restated)</t>
  </si>
  <si>
    <t>Quarterly Report for the fourth quarter ended 31 December 2007</t>
  </si>
  <si>
    <t>for the fourth quarter ended 31 December 2007. The figures have not been audited.</t>
  </si>
  <si>
    <t>31.12.2007</t>
  </si>
  <si>
    <t>12 Months ended</t>
  </si>
  <si>
    <t>Balance as at 31 December 2007</t>
  </si>
  <si>
    <t>Balance as at 31 December 2006</t>
  </si>
  <si>
    <t>Profit for the year</t>
  </si>
  <si>
    <t>Other operating (expenses)/income</t>
  </si>
  <si>
    <t>* Cash and cash equivalents at end of the financial year consist of :-</t>
  </si>
  <si>
    <t>for the year</t>
  </si>
  <si>
    <t>and expense for the year</t>
  </si>
  <si>
    <t>Profit for the period/year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</si>
</sst>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#,##0.0"/>
    <numFmt numFmtId="187" formatCode="_ * #,##0_ ;_ * \-#,##0_ ;_ * &quot;-&quot;??_ ;_ @_ "/>
    <numFmt numFmtId="188" formatCode="dd\.mm\.yyyy"/>
    <numFmt numFmtId="189" formatCode="mm\.dd\.yyyy"/>
    <numFmt numFmtId="190" formatCode="#,##0,"/>
    <numFmt numFmtId="191" formatCode="_ * #,##0.00_ ;_ * \-#,##0.00_ ;_ * &quot;-&quot;??_ ;_ @_ "/>
    <numFmt numFmtId="192" formatCode="_(* #,##0,_);_(* \(#,##0,\);_(* &quot;-&quot;??,_);_(@\,_)"/>
    <numFmt numFmtId="193" formatCode="_-* #,##0_-;\-* #,##0_-;_-* &quot;-&quot;??_-;_-@_-"/>
    <numFmt numFmtId="194" formatCode="_(* #,##0.0000_);_(* \(#,##0.0000\);_(* &quot;-&quot;??_);_(@_)"/>
    <numFmt numFmtId="195" formatCode="_(* #,##0.000_);_(* \(#,##0.000\);_(* &quot;-&quot;??_);_(@_)"/>
    <numFmt numFmtId="196" formatCode="0.000"/>
    <numFmt numFmtId="197" formatCode="_(* #,##0.0_);_(* \(#,##0.0\);_(* &quot;-&quot;_);_(@_)"/>
    <numFmt numFmtId="198" formatCode="_(* #,##0.00_);_(* \(#,##0.00\);_(* &quot;-&quot;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4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84" fontId="5" fillId="0" borderId="0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4" fontId="5" fillId="0" borderId="0" xfId="15" applyNumberFormat="1" applyFont="1" applyFill="1" applyAlignment="1">
      <alignment horizontal="right"/>
    </xf>
    <xf numFmtId="184" fontId="5" fillId="0" borderId="2" xfId="15" applyNumberFormat="1" applyFont="1" applyFill="1" applyBorder="1" applyAlignment="1">
      <alignment horizontal="right"/>
    </xf>
    <xf numFmtId="184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43" fontId="5" fillId="0" borderId="0" xfId="15" applyFont="1" applyFill="1" applyAlignment="1">
      <alignment horizontal="right"/>
    </xf>
    <xf numFmtId="187" fontId="5" fillId="0" borderId="0" xfId="15" applyNumberFormat="1" applyFont="1" applyFill="1" applyAlignment="1">
      <alignment horizontal="right"/>
    </xf>
    <xf numFmtId="184" fontId="5" fillId="0" borderId="0" xfId="15" applyNumberFormat="1" applyFont="1" applyFill="1" applyAlignment="1">
      <alignment/>
    </xf>
    <xf numFmtId="184" fontId="5" fillId="0" borderId="3" xfId="15" applyNumberFormat="1" applyFont="1" applyFill="1" applyBorder="1" applyAlignment="1">
      <alignment horizontal="right"/>
    </xf>
    <xf numFmtId="184" fontId="5" fillId="0" borderId="0" xfId="15" applyNumberFormat="1" applyFont="1" applyFill="1" applyBorder="1" applyAlignment="1" applyProtection="1">
      <alignment/>
      <protection/>
    </xf>
    <xf numFmtId="184" fontId="5" fillId="0" borderId="0" xfId="15" applyNumberFormat="1" applyFont="1" applyFill="1" applyBorder="1" applyAlignment="1">
      <alignment/>
    </xf>
    <xf numFmtId="184" fontId="5" fillId="0" borderId="3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7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/>
    </xf>
    <xf numFmtId="184" fontId="4" fillId="0" borderId="0" xfId="15" applyNumberFormat="1" applyFont="1" applyFill="1" applyAlignment="1">
      <alignment/>
    </xf>
    <xf numFmtId="184" fontId="4" fillId="0" borderId="4" xfId="15" applyNumberFormat="1" applyFont="1" applyFill="1" applyBorder="1" applyAlignment="1">
      <alignment/>
    </xf>
    <xf numFmtId="184" fontId="5" fillId="0" borderId="4" xfId="15" applyNumberFormat="1" applyFont="1" applyFill="1" applyBorder="1" applyAlignment="1">
      <alignment/>
    </xf>
    <xf numFmtId="184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7" fontId="5" fillId="0" borderId="0" xfId="15" applyNumberFormat="1" applyFont="1" applyFill="1" applyAlignment="1">
      <alignment/>
    </xf>
    <xf numFmtId="184" fontId="4" fillId="0" borderId="0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0" xfId="15" applyNumberFormat="1" applyFont="1" applyFill="1" applyBorder="1" applyAlignment="1">
      <alignment horizontal="center"/>
    </xf>
    <xf numFmtId="192" fontId="5" fillId="0" borderId="0" xfId="15" applyNumberFormat="1" applyFont="1" applyFill="1" applyAlignment="1">
      <alignment horizontal="right"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4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 horizontal="right"/>
    </xf>
    <xf numFmtId="184" fontId="5" fillId="0" borderId="0" xfId="15" applyNumberFormat="1" applyFont="1" applyFill="1" applyBorder="1" applyAlignment="1">
      <alignment horizontal="right"/>
    </xf>
    <xf numFmtId="187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90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84" fontId="4" fillId="0" borderId="3" xfId="15" applyNumberFormat="1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4" fontId="4" fillId="0" borderId="0" xfId="15" applyNumberFormat="1" applyFont="1" applyFill="1" applyBorder="1" applyAlignment="1" applyProtection="1">
      <alignment/>
      <protection/>
    </xf>
    <xf numFmtId="184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84" fontId="5" fillId="0" borderId="0" xfId="0" applyNumberFormat="1" applyFont="1" applyFill="1" applyAlignment="1">
      <alignment/>
    </xf>
    <xf numFmtId="189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5" fillId="0" borderId="0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 horizontal="right"/>
    </xf>
    <xf numFmtId="43" fontId="4" fillId="0" borderId="1" xfId="15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43" fontId="5" fillId="0" borderId="0" xfId="15" applyFont="1" applyAlignment="1">
      <alignment/>
    </xf>
    <xf numFmtId="0" fontId="5" fillId="0" borderId="0" xfId="15" applyNumberFormat="1" applyFont="1" applyFill="1" applyBorder="1" applyAlignment="1" applyProtection="1">
      <alignment horizontal="right"/>
      <protection/>
    </xf>
    <xf numFmtId="43" fontId="5" fillId="0" borderId="0" xfId="15" applyFont="1" applyFill="1" applyBorder="1" applyAlignment="1">
      <alignment horizontal="right"/>
    </xf>
    <xf numFmtId="43" fontId="5" fillId="0" borderId="1" xfId="15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84" fontId="5" fillId="0" borderId="0" xfId="15" applyNumberFormat="1" applyFont="1" applyAlignment="1">
      <alignment horizontal="right"/>
    </xf>
    <xf numFmtId="43" fontId="8" fillId="0" borderId="0" xfId="15" applyFont="1" applyFill="1" applyBorder="1" applyAlignment="1">
      <alignment wrapText="1"/>
    </xf>
    <xf numFmtId="43" fontId="4" fillId="0" borderId="0" xfId="15" applyFont="1" applyFill="1" applyBorder="1" applyAlignment="1">
      <alignment horizontal="center" wrapText="1"/>
    </xf>
    <xf numFmtId="43" fontId="8" fillId="0" borderId="0" xfId="15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 quotePrefix="1">
      <alignment horizontal="right"/>
    </xf>
    <xf numFmtId="187" fontId="5" fillId="0" borderId="0" xfId="15" applyNumberFormat="1" applyFont="1" applyFill="1" applyAlignment="1" quotePrefix="1">
      <alignment horizontal="right" vertical="top" wrapText="1"/>
    </xf>
    <xf numFmtId="43" fontId="5" fillId="0" borderId="0" xfId="15" applyFont="1" applyFill="1" applyAlignment="1">
      <alignment horizontal="center"/>
    </xf>
    <xf numFmtId="184" fontId="4" fillId="0" borderId="2" xfId="15" applyNumberFormat="1" applyFont="1" applyFill="1" applyBorder="1" applyAlignment="1">
      <alignment/>
    </xf>
    <xf numFmtId="184" fontId="5" fillId="0" borderId="2" xfId="15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8" fontId="5" fillId="0" borderId="0" xfId="15" applyNumberFormat="1" applyFont="1" applyFill="1" applyAlignment="1">
      <alignment horizontal="right"/>
    </xf>
    <xf numFmtId="15" fontId="5" fillId="0" borderId="0" xfId="0" applyNumberFormat="1" applyFont="1" applyFill="1" applyAlignment="1" quotePrefix="1">
      <alignment/>
    </xf>
    <xf numFmtId="43" fontId="5" fillId="0" borderId="0" xfId="15" applyFont="1" applyFill="1" applyAlignment="1" quotePrefix="1">
      <alignment/>
    </xf>
    <xf numFmtId="43" fontId="5" fillId="0" borderId="5" xfId="15" applyFont="1" applyFill="1" applyBorder="1" applyAlignment="1">
      <alignment horizontal="right"/>
    </xf>
    <xf numFmtId="43" fontId="5" fillId="0" borderId="6" xfId="15" applyFont="1" applyFill="1" applyBorder="1" applyAlignment="1">
      <alignment horizontal="right"/>
    </xf>
    <xf numFmtId="184" fontId="4" fillId="0" borderId="6" xfId="15" applyNumberFormat="1" applyFont="1" applyFill="1" applyBorder="1" applyAlignment="1">
      <alignment/>
    </xf>
    <xf numFmtId="184" fontId="5" fillId="0" borderId="6" xfId="15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184" fontId="5" fillId="0" borderId="7" xfId="0" applyNumberFormat="1" applyFont="1" applyFill="1" applyBorder="1" applyAlignment="1">
      <alignment/>
    </xf>
    <xf numFmtId="43" fontId="5" fillId="0" borderId="8" xfId="15" applyFont="1" applyFill="1" applyBorder="1" applyAlignment="1">
      <alignment horizontal="right"/>
    </xf>
    <xf numFmtId="184" fontId="5" fillId="0" borderId="9" xfId="0" applyNumberFormat="1" applyFont="1" applyFill="1" applyBorder="1" applyAlignment="1">
      <alignment/>
    </xf>
    <xf numFmtId="43" fontId="5" fillId="0" borderId="10" xfId="15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84" fontId="5" fillId="0" borderId="5" xfId="15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184" fontId="5" fillId="0" borderId="8" xfId="15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4" fontId="5" fillId="0" borderId="10" xfId="15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184" fontId="4" fillId="0" borderId="2" xfId="0" applyNumberFormat="1" applyFont="1" applyFill="1" applyBorder="1" applyAlignment="1">
      <alignment/>
    </xf>
    <xf numFmtId="184" fontId="5" fillId="0" borderId="2" xfId="0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184" fontId="5" fillId="0" borderId="2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84" fontId="5" fillId="0" borderId="3" xfId="15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9" fillId="0" borderId="0" xfId="15" applyFont="1" applyFill="1" applyAlignment="1">
      <alignment horizontal="right"/>
    </xf>
    <xf numFmtId="184" fontId="5" fillId="0" borderId="9" xfId="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84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187" fontId="5" fillId="0" borderId="0" xfId="15" applyNumberFormat="1" applyFont="1" applyFill="1" applyAlignment="1" quotePrefix="1">
      <alignment horizontal="right"/>
    </xf>
    <xf numFmtId="184" fontId="12" fillId="0" borderId="0" xfId="15" applyNumberFormat="1" applyFont="1" applyFill="1" applyBorder="1" applyAlignment="1">
      <alignment/>
    </xf>
    <xf numFmtId="18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3" fontId="8" fillId="0" borderId="0" xfId="15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mflai\ACCOUNTS-CONSOL%20-%20EDMS\2004%20EDMS\4Q%202004\EDMS-4Q%202004(to%20Boar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mflai\ACCOUNTS-CONSOL%20-%20EDMS\2007%20EDMS\EDMS%204Q%202007\Consol%20accounts%2031%20Dec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 "/>
      <sheetName val="Key Fin 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 Summary"/>
      <sheetName val="PBT Expln"/>
      <sheetName val="ASSOCIATE"/>
      <sheetName val="DA ExRate History"/>
      <sheetName val="AUD Currency_Rates"/>
      <sheetName val="TB"/>
      <sheetName val="common costs"/>
      <sheetName val="Segmental Rptg"/>
      <sheetName val="QTRY P&amp;L SUMMARY"/>
      <sheetName val="DA &amp; DPPI SUMMARY"/>
      <sheetName val="P&amp;L working"/>
      <sheetName val="BS workings"/>
      <sheetName val="CF working"/>
      <sheetName val="IS"/>
      <sheetName val="BS "/>
      <sheetName val="SCE"/>
      <sheetName val="CF"/>
      <sheetName val="Key Fin Info"/>
      <sheetName val="EPS"/>
      <sheetName val="Skyline 31.3.2007"/>
      <sheetName val="Skyline 30.6.2007"/>
      <sheetName val="Skyline 30.9.2007"/>
      <sheetName val="Skyline 31.12.2007-actual"/>
      <sheetName val="Skyline 31.12.2006"/>
      <sheetName val="Skyline 31.12.2005"/>
      <sheetName val="Net Realisable Value"/>
      <sheetName val="currency contracts"/>
      <sheetName val="AUD BANK BUY-superceded"/>
      <sheetName val="Skyline 30.9.2007-superceded"/>
    </sheetNames>
    <sheetDataSet>
      <sheetData sheetId="13">
        <row r="23">
          <cell r="C23">
            <v>46993373</v>
          </cell>
          <cell r="D23">
            <v>54451125</v>
          </cell>
          <cell r="F23">
            <v>202408995</v>
          </cell>
          <cell r="G23">
            <v>209973187</v>
          </cell>
        </row>
        <row r="25">
          <cell r="C25">
            <v>-43365349</v>
          </cell>
          <cell r="D25">
            <v>-51021249</v>
          </cell>
          <cell r="F25">
            <v>-191914220</v>
          </cell>
          <cell r="G25">
            <v>-200072395</v>
          </cell>
        </row>
        <row r="26">
          <cell r="C26">
            <v>-197324</v>
          </cell>
          <cell r="D26">
            <v>-507202</v>
          </cell>
          <cell r="F26">
            <v>430778</v>
          </cell>
          <cell r="G26">
            <v>-159690</v>
          </cell>
        </row>
        <row r="27">
          <cell r="C27">
            <v>3430700</v>
          </cell>
          <cell r="D27">
            <v>2922674</v>
          </cell>
          <cell r="F27">
            <v>10925553</v>
          </cell>
          <cell r="G27">
            <v>9741102</v>
          </cell>
        </row>
        <row r="28">
          <cell r="C28">
            <v>-332293</v>
          </cell>
          <cell r="D28">
            <v>-531009</v>
          </cell>
          <cell r="F28">
            <v>-2070126</v>
          </cell>
          <cell r="G28">
            <v>-2674334</v>
          </cell>
        </row>
        <row r="29">
          <cell r="C29">
            <v>249773</v>
          </cell>
          <cell r="D29">
            <v>-171231</v>
          </cell>
          <cell r="F29">
            <v>343986</v>
          </cell>
          <cell r="G29">
            <v>110692</v>
          </cell>
        </row>
        <row r="31">
          <cell r="C31">
            <v>275276</v>
          </cell>
          <cell r="D31">
            <v>-381333</v>
          </cell>
          <cell r="F31">
            <v>-216961</v>
          </cell>
          <cell r="G31">
            <v>-1478616</v>
          </cell>
        </row>
        <row r="36">
          <cell r="C36">
            <v>3595213</v>
          </cell>
          <cell r="D36">
            <v>1771534</v>
          </cell>
          <cell r="F36">
            <v>8685028</v>
          </cell>
          <cell r="G36">
            <v>5427532</v>
          </cell>
        </row>
        <row r="37">
          <cell r="C37">
            <v>28243</v>
          </cell>
          <cell r="D37">
            <v>67567</v>
          </cell>
          <cell r="F37">
            <v>297424</v>
          </cell>
          <cell r="G37">
            <v>271312</v>
          </cell>
        </row>
        <row r="41">
          <cell r="C41">
            <v>4.74</v>
          </cell>
          <cell r="D41">
            <v>2.33</v>
          </cell>
          <cell r="F41">
            <v>11.44</v>
          </cell>
          <cell r="G41">
            <v>7.15</v>
          </cell>
        </row>
      </sheetData>
      <sheetData sheetId="14">
        <row r="21">
          <cell r="B21">
            <v>54148427</v>
          </cell>
          <cell r="D21">
            <v>59646248.230000004</v>
          </cell>
        </row>
        <row r="22">
          <cell r="B22">
            <v>0</v>
          </cell>
          <cell r="D22">
            <v>174460</v>
          </cell>
        </row>
        <row r="23">
          <cell r="B23">
            <v>6253954</v>
          </cell>
          <cell r="D23">
            <v>6328022.77</v>
          </cell>
        </row>
        <row r="25">
          <cell r="B25">
            <v>23514232</v>
          </cell>
          <cell r="D25">
            <v>23170246</v>
          </cell>
        </row>
        <row r="27">
          <cell r="B27">
            <v>38785</v>
          </cell>
          <cell r="D27">
            <v>53628</v>
          </cell>
        </row>
        <row r="31">
          <cell r="B31">
            <v>42610144</v>
          </cell>
          <cell r="D31">
            <v>46107868</v>
          </cell>
        </row>
        <row r="32">
          <cell r="B32">
            <v>4691520</v>
          </cell>
          <cell r="D32">
            <v>10021861</v>
          </cell>
        </row>
        <row r="33">
          <cell r="B33">
            <v>16311</v>
          </cell>
          <cell r="D33">
            <v>283330</v>
          </cell>
        </row>
        <row r="34">
          <cell r="B34">
            <v>40813496</v>
          </cell>
          <cell r="D34">
            <v>47594598</v>
          </cell>
        </row>
        <row r="35">
          <cell r="B35">
            <v>7479619</v>
          </cell>
          <cell r="D35">
            <v>4126532</v>
          </cell>
        </row>
        <row r="43">
          <cell r="B43">
            <v>75901801</v>
          </cell>
          <cell r="D43">
            <v>75901801</v>
          </cell>
        </row>
        <row r="44">
          <cell r="B44">
            <v>1224215</v>
          </cell>
          <cell r="D44">
            <v>1224215</v>
          </cell>
        </row>
        <row r="45">
          <cell r="B45">
            <v>-713</v>
          </cell>
          <cell r="D45">
            <v>0</v>
          </cell>
        </row>
        <row r="46">
          <cell r="B46">
            <v>20391</v>
          </cell>
          <cell r="D46">
            <v>-14614</v>
          </cell>
        </row>
        <row r="47">
          <cell r="B47">
            <v>33130619</v>
          </cell>
          <cell r="D47">
            <v>27481663</v>
          </cell>
        </row>
        <row r="49">
          <cell r="B49">
            <v>982018</v>
          </cell>
          <cell r="D49">
            <v>744171</v>
          </cell>
        </row>
        <row r="56">
          <cell r="B56">
            <v>5519918</v>
          </cell>
          <cell r="D56">
            <v>10458691</v>
          </cell>
        </row>
        <row r="58">
          <cell r="B58">
            <v>7667096</v>
          </cell>
          <cell r="D58">
            <v>8916846</v>
          </cell>
        </row>
        <row r="64">
          <cell r="B64">
            <v>30915022</v>
          </cell>
          <cell r="D64">
            <v>38067714</v>
          </cell>
        </row>
        <row r="66">
          <cell r="B66">
            <v>1439035</v>
          </cell>
          <cell r="D66">
            <v>3138306</v>
          </cell>
        </row>
        <row r="67">
          <cell r="B67">
            <v>22466553</v>
          </cell>
          <cell r="D67">
            <v>31353211</v>
          </cell>
        </row>
        <row r="69">
          <cell r="B69">
            <v>300533</v>
          </cell>
          <cell r="D69">
            <v>234790</v>
          </cell>
        </row>
      </sheetData>
      <sheetData sheetId="15">
        <row r="19">
          <cell r="E19">
            <v>75901801</v>
          </cell>
          <cell r="G19">
            <v>1224215</v>
          </cell>
          <cell r="H19">
            <v>0</v>
          </cell>
          <cell r="I19">
            <v>-14614</v>
          </cell>
          <cell r="K19">
            <v>27481663</v>
          </cell>
          <cell r="O19">
            <v>744171</v>
          </cell>
        </row>
        <row r="29">
          <cell r="E29">
            <v>0</v>
          </cell>
          <cell r="G29">
            <v>0</v>
          </cell>
          <cell r="I29">
            <v>35005</v>
          </cell>
          <cell r="K29">
            <v>0</v>
          </cell>
          <cell r="O29">
            <v>33631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8685028</v>
          </cell>
          <cell r="O31">
            <v>297424</v>
          </cell>
        </row>
        <row r="37">
          <cell r="K37">
            <v>-3036072</v>
          </cell>
        </row>
        <row r="40">
          <cell r="E40">
            <v>0</v>
          </cell>
          <cell r="G40">
            <v>0</v>
          </cell>
          <cell r="I40">
            <v>0</v>
          </cell>
          <cell r="O40">
            <v>-93208</v>
          </cell>
        </row>
        <row r="42">
          <cell r="H42">
            <v>-713.28</v>
          </cell>
        </row>
        <row r="53">
          <cell r="E53">
            <v>75901801</v>
          </cell>
          <cell r="G53">
            <v>1224215</v>
          </cell>
          <cell r="I53">
            <v>-18631</v>
          </cell>
          <cell r="K53">
            <v>23572167</v>
          </cell>
          <cell r="O53">
            <v>468999</v>
          </cell>
        </row>
        <row r="57">
          <cell r="E57">
            <v>0</v>
          </cell>
          <cell r="G57">
            <v>0</v>
          </cell>
          <cell r="I57">
            <v>4017</v>
          </cell>
          <cell r="K57">
            <v>0</v>
          </cell>
          <cell r="O57">
            <v>3860</v>
          </cell>
        </row>
        <row r="59">
          <cell r="E59">
            <v>0</v>
          </cell>
          <cell r="G59">
            <v>0</v>
          </cell>
          <cell r="I59">
            <v>0</v>
          </cell>
          <cell r="K59">
            <v>5427532</v>
          </cell>
          <cell r="O59">
            <v>271312</v>
          </cell>
        </row>
        <row r="65">
          <cell r="E65">
            <v>0</v>
          </cell>
          <cell r="G65">
            <v>0</v>
          </cell>
          <cell r="I65">
            <v>0</v>
          </cell>
          <cell r="K65">
            <v>-1518036</v>
          </cell>
          <cell r="O65">
            <v>0</v>
          </cell>
        </row>
      </sheetData>
      <sheetData sheetId="16">
        <row r="26">
          <cell r="C26">
            <v>25756127</v>
          </cell>
          <cell r="E26">
            <v>13988942</v>
          </cell>
        </row>
        <row r="36">
          <cell r="C36">
            <v>-2245557</v>
          </cell>
          <cell r="E36">
            <v>-3801123</v>
          </cell>
        </row>
        <row r="49">
          <cell r="C49">
            <v>-18469480</v>
          </cell>
          <cell r="E49">
            <v>-10690335</v>
          </cell>
        </row>
        <row r="53">
          <cell r="C53">
            <v>988226</v>
          </cell>
          <cell r="E53">
            <v>1490299</v>
          </cell>
        </row>
        <row r="55">
          <cell r="C55">
            <v>11268</v>
          </cell>
          <cell r="E55">
            <v>443</v>
          </cell>
        </row>
        <row r="62">
          <cell r="C62">
            <v>1400000</v>
          </cell>
          <cell r="E62">
            <v>800000</v>
          </cell>
        </row>
        <row r="63">
          <cell r="C63">
            <v>5826546</v>
          </cell>
          <cell r="E63">
            <v>3074847</v>
          </cell>
        </row>
        <row r="64">
          <cell r="C64">
            <v>253073</v>
          </cell>
          <cell r="E64">
            <v>251685</v>
          </cell>
        </row>
        <row r="65">
          <cell r="C65">
            <v>-1439035</v>
          </cell>
          <cell r="E65">
            <v>-3138306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I26" sqref="I26"/>
    </sheetView>
  </sheetViews>
  <sheetFormatPr defaultColWidth="9.140625" defaultRowHeight="12.75"/>
  <cols>
    <col min="1" max="1" width="1.7109375" style="19" customWidth="1"/>
    <col min="2" max="2" width="34.421875" style="19" customWidth="1"/>
    <col min="3" max="3" width="14.140625" style="22" customWidth="1"/>
    <col min="4" max="4" width="14.421875" style="19" customWidth="1"/>
    <col min="5" max="5" width="1.1484375" style="20" customWidth="1"/>
    <col min="6" max="6" width="16.140625" style="22" customWidth="1"/>
    <col min="7" max="7" width="14.57421875" style="19" customWidth="1"/>
    <col min="8" max="8" width="7.57421875" style="19" customWidth="1"/>
    <col min="9" max="9" width="13.7109375" style="19" bestFit="1" customWidth="1"/>
    <col min="10" max="16384" width="7.57421875" style="19" customWidth="1"/>
  </cols>
  <sheetData>
    <row r="1" spans="1:5" ht="15">
      <c r="A1" s="82" t="s">
        <v>0</v>
      </c>
      <c r="B1" s="22"/>
      <c r="E1" s="73"/>
    </row>
    <row r="2" ht="15">
      <c r="A2" s="19" t="s">
        <v>116</v>
      </c>
    </row>
    <row r="3" spans="1:5" ht="15">
      <c r="A3" s="83"/>
      <c r="E3" s="73"/>
    </row>
    <row r="4" spans="1:5" ht="15">
      <c r="A4" s="19" t="s">
        <v>43</v>
      </c>
      <c r="E4" s="73"/>
    </row>
    <row r="5" spans="1:5" ht="15">
      <c r="A5" s="83" t="s">
        <v>117</v>
      </c>
      <c r="E5" s="73"/>
    </row>
    <row r="6" ht="15">
      <c r="E6" s="73"/>
    </row>
    <row r="7" spans="1:5" ht="15">
      <c r="A7" s="22" t="s">
        <v>1</v>
      </c>
      <c r="E7" s="73"/>
    </row>
    <row r="9" spans="3:7" ht="15">
      <c r="C9" s="141" t="s">
        <v>44</v>
      </c>
      <c r="D9" s="141"/>
      <c r="E9" s="88"/>
      <c r="F9" s="141" t="s">
        <v>119</v>
      </c>
      <c r="G9" s="141"/>
    </row>
    <row r="10" spans="3:7" s="59" customFormat="1" ht="15">
      <c r="C10" s="41" t="s">
        <v>118</v>
      </c>
      <c r="D10" s="107" t="s">
        <v>79</v>
      </c>
      <c r="E10" s="80"/>
      <c r="F10" s="46" t="str">
        <f>+C10</f>
        <v>31.12.2007</v>
      </c>
      <c r="G10" s="107" t="str">
        <f>+D10</f>
        <v>31.12.2006</v>
      </c>
    </row>
    <row r="11" spans="3:7" ht="15">
      <c r="C11" s="40" t="s">
        <v>54</v>
      </c>
      <c r="D11" s="33" t="str">
        <f>+C11</f>
        <v>RM</v>
      </c>
      <c r="E11" s="81"/>
      <c r="F11" s="40" t="str">
        <f>+D11</f>
        <v>RM</v>
      </c>
      <c r="G11" s="33" t="str">
        <f>+F11</f>
        <v>RM</v>
      </c>
    </row>
    <row r="12" spans="3:7" ht="15">
      <c r="C12" s="64"/>
      <c r="D12" s="101"/>
      <c r="F12" s="64"/>
      <c r="G12" s="101"/>
    </row>
    <row r="13" spans="3:7" ht="8.25" customHeight="1">
      <c r="C13" s="64"/>
      <c r="D13" s="49"/>
      <c r="F13" s="64"/>
      <c r="G13" s="101"/>
    </row>
    <row r="14" spans="1:7" ht="16.5" customHeight="1">
      <c r="A14" s="22" t="s">
        <v>40</v>
      </c>
      <c r="C14" s="46">
        <f>'[2]IS'!C23</f>
        <v>46993373</v>
      </c>
      <c r="D14" s="27">
        <f>'[2]IS'!D23</f>
        <v>54451125</v>
      </c>
      <c r="E14" s="46"/>
      <c r="F14" s="46">
        <f>'[2]IS'!F23</f>
        <v>202408995</v>
      </c>
      <c r="G14" s="27">
        <f>'[2]IS'!G23</f>
        <v>209973187</v>
      </c>
    </row>
    <row r="15" spans="1:7" ht="16.5" customHeight="1">
      <c r="A15" s="19" t="s">
        <v>56</v>
      </c>
      <c r="C15" s="46"/>
      <c r="D15" s="27"/>
      <c r="E15" s="37"/>
      <c r="F15" s="46"/>
      <c r="G15" s="27"/>
    </row>
    <row r="16" spans="2:7" ht="16.5" customHeight="1">
      <c r="B16" s="19" t="s">
        <v>2</v>
      </c>
      <c r="C16" s="46">
        <f>'[2]IS'!C25</f>
        <v>-43365349</v>
      </c>
      <c r="D16" s="27">
        <f>'[2]IS'!D25</f>
        <v>-51021249</v>
      </c>
      <c r="E16" s="46"/>
      <c r="F16" s="46">
        <f>'[2]IS'!F25</f>
        <v>-191914220</v>
      </c>
      <c r="G16" s="27">
        <f>'[2]IS'!G25</f>
        <v>-200072395</v>
      </c>
    </row>
    <row r="17" spans="1:7" ht="16.5" customHeight="1">
      <c r="A17" s="19" t="s">
        <v>123</v>
      </c>
      <c r="C17" s="62">
        <f>'[2]IS'!C26</f>
        <v>-197324</v>
      </c>
      <c r="D17" s="26">
        <f>'[2]IS'!D26</f>
        <v>-507202</v>
      </c>
      <c r="E17" s="70"/>
      <c r="F17" s="62">
        <f>'[2]IS'!F26</f>
        <v>430778</v>
      </c>
      <c r="G17" s="26">
        <f>'[2]IS'!G26</f>
        <v>-159690</v>
      </c>
    </row>
    <row r="18" spans="1:7" ht="16.5" customHeight="1">
      <c r="A18" s="30" t="s">
        <v>71</v>
      </c>
      <c r="C18" s="46">
        <f>'[2]IS'!C27</f>
        <v>3430700</v>
      </c>
      <c r="D18" s="27">
        <f>'[2]IS'!D27</f>
        <v>2922674</v>
      </c>
      <c r="E18" s="70"/>
      <c r="F18" s="46">
        <f>'[2]IS'!F27</f>
        <v>10925553</v>
      </c>
      <c r="G18" s="27">
        <f>'[2]IS'!G27</f>
        <v>9741102</v>
      </c>
    </row>
    <row r="19" spans="1:7" ht="16.5" customHeight="1">
      <c r="A19" s="19" t="s">
        <v>57</v>
      </c>
      <c r="C19" s="46">
        <f>'[2]IS'!C28</f>
        <v>-332293</v>
      </c>
      <c r="D19" s="27">
        <f>'[2]IS'!D28</f>
        <v>-531009</v>
      </c>
      <c r="E19" s="70"/>
      <c r="F19" s="46">
        <f>'[2]IS'!F28</f>
        <v>-2070126</v>
      </c>
      <c r="G19" s="27">
        <f>'[2]IS'!G28</f>
        <v>-2674334</v>
      </c>
    </row>
    <row r="20" spans="1:6" ht="16.5" customHeight="1">
      <c r="A20" s="19" t="s">
        <v>103</v>
      </c>
      <c r="C20" s="19"/>
      <c r="E20" s="19"/>
      <c r="F20" s="19"/>
    </row>
    <row r="21" spans="2:7" ht="16.5" customHeight="1">
      <c r="B21" s="19" t="s">
        <v>104</v>
      </c>
      <c r="C21" s="62">
        <f>'[2]IS'!C29</f>
        <v>249773</v>
      </c>
      <c r="D21" s="26">
        <f>'[2]IS'!D29</f>
        <v>-171231</v>
      </c>
      <c r="E21" s="70"/>
      <c r="F21" s="62">
        <f>'[2]IS'!F29</f>
        <v>343986</v>
      </c>
      <c r="G21" s="26">
        <f>'[2]IS'!G29</f>
        <v>110692</v>
      </c>
    </row>
    <row r="22" spans="1:7" ht="16.5" customHeight="1">
      <c r="A22" s="30" t="s">
        <v>72</v>
      </c>
      <c r="C22" s="43">
        <f>SUM(C18:C21)</f>
        <v>3348180</v>
      </c>
      <c r="D22" s="34">
        <f>SUM(D18:D21)</f>
        <v>2220434</v>
      </c>
      <c r="E22" s="42"/>
      <c r="F22" s="43">
        <f>SUM(F18:F21)</f>
        <v>9199413</v>
      </c>
      <c r="G22" s="34">
        <f>SUM(G18:G21)</f>
        <v>7177460</v>
      </c>
    </row>
    <row r="23" spans="1:7" ht="16.5" customHeight="1">
      <c r="A23" s="19" t="s">
        <v>46</v>
      </c>
      <c r="C23" s="60">
        <f>'[2]IS'!C31</f>
        <v>275276</v>
      </c>
      <c r="D23" s="61">
        <f>'[2]IS'!D31</f>
        <v>-381333</v>
      </c>
      <c r="E23" s="42"/>
      <c r="F23" s="60">
        <f>'[2]IS'!F31</f>
        <v>-216961</v>
      </c>
      <c r="G23" s="61">
        <f>'[2]IS'!G31</f>
        <v>-1478616</v>
      </c>
    </row>
    <row r="24" spans="1:7" ht="16.5" customHeight="1" thickBot="1">
      <c r="A24" s="22" t="s">
        <v>127</v>
      </c>
      <c r="C24" s="44">
        <f>+C22+C23</f>
        <v>3623456</v>
      </c>
      <c r="D24" s="45">
        <f>+D22+D23</f>
        <v>1839101</v>
      </c>
      <c r="E24" s="42"/>
      <c r="F24" s="44">
        <f>+F22+F23</f>
        <v>8982452</v>
      </c>
      <c r="G24" s="45">
        <f>+G22+G23</f>
        <v>5698844</v>
      </c>
    </row>
    <row r="25" spans="3:7" ht="16.5" customHeight="1" thickTop="1">
      <c r="C25" s="43"/>
      <c r="D25" s="34"/>
      <c r="E25" s="42"/>
      <c r="F25" s="43"/>
      <c r="G25" s="34"/>
    </row>
    <row r="26" spans="1:7" ht="16.5" customHeight="1">
      <c r="A26" s="22" t="s">
        <v>47</v>
      </c>
      <c r="C26" s="43"/>
      <c r="D26" s="34"/>
      <c r="E26" s="42"/>
      <c r="F26" s="43"/>
      <c r="G26" s="34"/>
    </row>
    <row r="27" spans="1:7" ht="16.5" customHeight="1">
      <c r="A27" s="22"/>
      <c r="C27" s="43"/>
      <c r="D27" s="34"/>
      <c r="E27" s="42"/>
      <c r="F27" s="43"/>
      <c r="G27" s="34"/>
    </row>
    <row r="28" spans="1:7" ht="16.5" customHeight="1">
      <c r="A28" s="19" t="s">
        <v>48</v>
      </c>
      <c r="C28" s="43">
        <f>'[2]IS'!C36</f>
        <v>3595213</v>
      </c>
      <c r="D28" s="34">
        <f>'[2]IS'!D36</f>
        <v>1771534</v>
      </c>
      <c r="E28" s="42"/>
      <c r="F28" s="43">
        <f>'[2]IS'!F36</f>
        <v>8685028</v>
      </c>
      <c r="G28" s="34">
        <f>'[2]IS'!G36</f>
        <v>5427532</v>
      </c>
    </row>
    <row r="29" spans="1:7" ht="16.5" customHeight="1">
      <c r="A29" s="19" t="s">
        <v>24</v>
      </c>
      <c r="C29" s="46">
        <f>'[2]IS'!C37</f>
        <v>28243</v>
      </c>
      <c r="D29" s="27">
        <f>'[2]IS'!D37</f>
        <v>67567</v>
      </c>
      <c r="E29" s="37">
        <v>0</v>
      </c>
      <c r="F29" s="46">
        <f>'[2]IS'!F37</f>
        <v>297424</v>
      </c>
      <c r="G29" s="27">
        <f>'[2]IS'!G37</f>
        <v>271312</v>
      </c>
    </row>
    <row r="30" spans="3:7" ht="16.5" customHeight="1" thickBot="1">
      <c r="C30" s="44">
        <f>+C28+C29</f>
        <v>3623456</v>
      </c>
      <c r="D30" s="45">
        <f>+D28+D29</f>
        <v>1839101</v>
      </c>
      <c r="E30" s="42"/>
      <c r="F30" s="44">
        <f>+F28+F29</f>
        <v>8982452</v>
      </c>
      <c r="G30" s="45">
        <f>+G28+G29</f>
        <v>5698844</v>
      </c>
    </row>
    <row r="31" spans="3:4" ht="15.75" thickTop="1">
      <c r="C31" s="76"/>
      <c r="D31" s="79"/>
    </row>
    <row r="32" spans="1:2" ht="51" customHeight="1">
      <c r="A32" s="142" t="s">
        <v>90</v>
      </c>
      <c r="B32" s="142"/>
    </row>
    <row r="33" spans="1:7" ht="16.5" customHeight="1">
      <c r="A33" s="31" t="s">
        <v>66</v>
      </c>
      <c r="B33" s="19" t="s">
        <v>91</v>
      </c>
      <c r="C33" s="86">
        <f>'[2]IS'!C41</f>
        <v>4.74</v>
      </c>
      <c r="D33" s="32">
        <f>'[2]IS'!D41</f>
        <v>2.33</v>
      </c>
      <c r="E33" s="89">
        <v>0</v>
      </c>
      <c r="F33" s="86">
        <f>'[2]IS'!F41</f>
        <v>11.44</v>
      </c>
      <c r="G33" s="32">
        <f>'[2]IS'!G41</f>
        <v>7.15</v>
      </c>
    </row>
    <row r="34" ht="16.5" customHeight="1"/>
    <row r="35" spans="1:7" ht="16.5" customHeight="1">
      <c r="A35" s="31"/>
      <c r="C35" s="86"/>
      <c r="D35" s="32"/>
      <c r="E35" s="89"/>
      <c r="F35" s="86"/>
      <c r="G35" s="32"/>
    </row>
    <row r="36" ht="16.5" customHeight="1"/>
    <row r="37" ht="15">
      <c r="A37" s="30" t="s">
        <v>4</v>
      </c>
    </row>
    <row r="38" ht="15">
      <c r="A38" s="22" t="s">
        <v>75</v>
      </c>
    </row>
    <row r="39" ht="15">
      <c r="A39" s="22" t="s">
        <v>59</v>
      </c>
    </row>
  </sheetData>
  <mergeCells count="3">
    <mergeCell ref="C9:D9"/>
    <mergeCell ref="F9:G9"/>
    <mergeCell ref="A32:B32"/>
  </mergeCells>
  <printOptions/>
  <pageMargins left="0.9" right="0.433070866141732" top="0.984251968503937" bottom="0.984251968503937" header="0.511811023622047" footer="0.51181102362204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7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1" width="61.421875" style="1" customWidth="1"/>
    <col min="2" max="2" width="17.7109375" style="20" customWidth="1"/>
    <col min="3" max="3" width="0.9921875" style="20" customWidth="1"/>
    <col min="4" max="4" width="19.28125" style="20" customWidth="1"/>
    <col min="5" max="7" width="20.140625" style="1" customWidth="1"/>
    <col min="8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56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fourth quarter ended 31 December 2007</v>
      </c>
    </row>
    <row r="3" ht="14.25">
      <c r="A3" s="19"/>
    </row>
    <row r="4" spans="1:10" ht="15">
      <c r="A4" s="22" t="s">
        <v>5</v>
      </c>
      <c r="B4" s="65"/>
      <c r="C4" s="65"/>
      <c r="D4" s="65"/>
      <c r="E4" s="9"/>
      <c r="F4" s="9"/>
      <c r="G4" s="9"/>
      <c r="H4" s="10"/>
      <c r="I4" s="10"/>
      <c r="J4" s="9"/>
    </row>
    <row r="5" spans="1:10" ht="14.25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58</v>
      </c>
      <c r="C6" s="23"/>
      <c r="D6" s="91" t="s">
        <v>45</v>
      </c>
      <c r="E6" s="11"/>
      <c r="F6" s="12"/>
      <c r="G6" s="12"/>
      <c r="H6" s="12"/>
      <c r="I6" s="12"/>
      <c r="J6" s="12"/>
    </row>
    <row r="7" spans="1:10" ht="15">
      <c r="A7" s="21"/>
      <c r="B7" s="24" t="s">
        <v>49</v>
      </c>
      <c r="C7" s="66"/>
      <c r="D7" s="91" t="s">
        <v>49</v>
      </c>
      <c r="E7" s="11"/>
      <c r="F7" s="11"/>
      <c r="G7" s="11"/>
      <c r="H7" s="11"/>
      <c r="I7" s="11"/>
      <c r="J7" s="11"/>
    </row>
    <row r="8" spans="1:10" ht="15">
      <c r="A8" s="13"/>
      <c r="B8" s="41" t="str">
        <f>+'IS'!F10</f>
        <v>31.12.2007</v>
      </c>
      <c r="C8" s="66"/>
      <c r="D8" s="91" t="s">
        <v>79</v>
      </c>
      <c r="E8" s="15"/>
      <c r="F8" s="15"/>
      <c r="G8" s="14"/>
      <c r="H8" s="14"/>
      <c r="I8" s="14"/>
      <c r="J8" s="14"/>
    </row>
    <row r="9" spans="1:10" ht="15">
      <c r="A9" s="13"/>
      <c r="B9" s="40" t="str">
        <f>+'IS'!C11</f>
        <v>RM</v>
      </c>
      <c r="C9" s="66"/>
      <c r="D9" s="33" t="str">
        <f>+B9</f>
        <v>RM</v>
      </c>
      <c r="E9" s="15"/>
      <c r="F9" s="15"/>
      <c r="G9" s="14"/>
      <c r="H9" s="14"/>
      <c r="I9" s="14"/>
      <c r="J9" s="14"/>
    </row>
    <row r="10" spans="1:10" ht="15">
      <c r="A10" s="13"/>
      <c r="B10" s="40"/>
      <c r="C10" s="66"/>
      <c r="D10" s="139" t="s">
        <v>115</v>
      </c>
      <c r="E10" s="15"/>
      <c r="F10" s="15"/>
      <c r="G10" s="14"/>
      <c r="H10" s="14"/>
      <c r="I10" s="14"/>
      <c r="J10" s="14"/>
    </row>
    <row r="11" spans="1:10" ht="15">
      <c r="A11" s="126" t="s">
        <v>92</v>
      </c>
      <c r="D11" s="100"/>
      <c r="E11" s="11"/>
      <c r="F11" s="15"/>
      <c r="G11" s="15"/>
      <c r="H11" s="15"/>
      <c r="I11" s="15"/>
      <c r="J11" s="15"/>
    </row>
    <row r="12" spans="1:10" ht="15">
      <c r="A12" s="22" t="s">
        <v>106</v>
      </c>
      <c r="B12" s="67"/>
      <c r="C12" s="67"/>
      <c r="D12" s="2"/>
      <c r="E12" s="11"/>
      <c r="F12" s="14"/>
      <c r="G12" s="14"/>
      <c r="H12" s="14"/>
      <c r="I12" s="14"/>
      <c r="J12" s="14"/>
    </row>
    <row r="13" spans="1:10" ht="5.25" customHeight="1">
      <c r="A13" s="13"/>
      <c r="B13" s="68"/>
      <c r="C13" s="68"/>
      <c r="D13" s="15"/>
      <c r="E13" s="15"/>
      <c r="F13" s="15"/>
      <c r="G13" s="15"/>
      <c r="H13" s="15"/>
      <c r="I13" s="15"/>
      <c r="J13" s="15"/>
    </row>
    <row r="14" spans="1:10" ht="15">
      <c r="A14" s="19" t="s">
        <v>6</v>
      </c>
      <c r="B14" s="43">
        <f>'[2]BS '!B21</f>
        <v>54148427</v>
      </c>
      <c r="C14" s="42"/>
      <c r="D14" s="34">
        <f>'[2]BS '!D21</f>
        <v>59646248.230000004</v>
      </c>
      <c r="E14" s="15"/>
      <c r="F14" s="15"/>
      <c r="G14" s="15"/>
      <c r="H14" s="15"/>
      <c r="I14" s="15"/>
      <c r="J14" s="15"/>
    </row>
    <row r="15" spans="1:10" ht="15">
      <c r="A15" s="19" t="s">
        <v>65</v>
      </c>
      <c r="B15" s="43">
        <f>'[2]BS '!B22</f>
        <v>0</v>
      </c>
      <c r="C15" s="42"/>
      <c r="D15" s="34">
        <f>'[2]BS '!D22</f>
        <v>174460</v>
      </c>
      <c r="E15" s="15"/>
      <c r="F15" s="15"/>
      <c r="G15" s="15"/>
      <c r="H15" s="15"/>
      <c r="I15" s="15"/>
      <c r="J15" s="15"/>
    </row>
    <row r="16" spans="1:10" ht="15">
      <c r="A16" s="19" t="s">
        <v>80</v>
      </c>
      <c r="B16" s="43">
        <f>'[2]BS '!B23</f>
        <v>6253954</v>
      </c>
      <c r="C16" s="42"/>
      <c r="D16" s="34">
        <f>'[2]BS '!D23</f>
        <v>6328022.77</v>
      </c>
      <c r="E16" s="15"/>
      <c r="F16" s="15"/>
      <c r="G16" s="15"/>
      <c r="H16" s="15"/>
      <c r="I16" s="15"/>
      <c r="J16" s="15"/>
    </row>
    <row r="17" spans="1:10" ht="15">
      <c r="A17" s="19" t="s">
        <v>100</v>
      </c>
      <c r="B17" s="43">
        <f>'[2]BS '!B25</f>
        <v>23514232</v>
      </c>
      <c r="C17" s="42"/>
      <c r="D17" s="34">
        <f>'[2]BS '!D25</f>
        <v>23170246</v>
      </c>
      <c r="E17" s="15"/>
      <c r="F17" s="15"/>
      <c r="G17" s="15"/>
      <c r="H17" s="5"/>
      <c r="I17" s="57"/>
      <c r="J17" s="15"/>
    </row>
    <row r="18" spans="1:10" ht="15">
      <c r="A18" s="19" t="s">
        <v>25</v>
      </c>
      <c r="B18" s="43">
        <f>'[2]BS '!B27</f>
        <v>38785</v>
      </c>
      <c r="C18" s="42"/>
      <c r="D18" s="34">
        <f>'[2]BS '!D27</f>
        <v>53628</v>
      </c>
      <c r="E18" s="15"/>
      <c r="F18" s="15"/>
      <c r="G18" s="15"/>
      <c r="H18" s="5"/>
      <c r="I18" s="57"/>
      <c r="J18" s="15"/>
    </row>
    <row r="19" spans="1:10" ht="15">
      <c r="A19" s="13"/>
      <c r="B19" s="69">
        <f>SUM(B14:B18)</f>
        <v>83955398</v>
      </c>
      <c r="C19" s="70"/>
      <c r="D19" s="35">
        <f>SUM(D14:D18)</f>
        <v>89372605</v>
      </c>
      <c r="E19" s="15"/>
      <c r="F19" s="15"/>
      <c r="G19" s="15"/>
      <c r="H19" s="15"/>
      <c r="I19" s="15"/>
      <c r="J19" s="15"/>
    </row>
    <row r="20" spans="1:10" ht="14.25">
      <c r="A20" s="56"/>
      <c r="B20" s="19"/>
      <c r="D20" s="19"/>
      <c r="E20" s="15"/>
      <c r="F20" s="15"/>
      <c r="G20" s="15"/>
      <c r="H20" s="15"/>
      <c r="I20" s="15"/>
      <c r="J20" s="15"/>
    </row>
    <row r="21" spans="1:10" ht="15">
      <c r="A21" s="22" t="s">
        <v>7</v>
      </c>
      <c r="B21" s="50"/>
      <c r="C21" s="50"/>
      <c r="D21" s="25"/>
      <c r="E21" s="14"/>
      <c r="F21" s="14"/>
      <c r="G21" s="14"/>
      <c r="H21" s="14"/>
      <c r="I21" s="14"/>
      <c r="J21" s="14"/>
    </row>
    <row r="22" spans="1:10" ht="6" customHeight="1">
      <c r="A22" s="19"/>
      <c r="B22" s="50"/>
      <c r="C22" s="50"/>
      <c r="D22" s="25"/>
      <c r="E22" s="14"/>
      <c r="F22" s="14"/>
      <c r="G22" s="14"/>
      <c r="H22" s="14"/>
      <c r="I22" s="14"/>
      <c r="J22" s="14"/>
    </row>
    <row r="23" spans="1:10" ht="15">
      <c r="A23" s="19" t="s">
        <v>8</v>
      </c>
      <c r="B23" s="43">
        <f>'[2]BS '!B31</f>
        <v>42610144</v>
      </c>
      <c r="C23" s="42"/>
      <c r="D23" s="34">
        <f>'[2]BS '!D31</f>
        <v>46107868</v>
      </c>
      <c r="E23" s="15"/>
      <c r="F23" s="15"/>
      <c r="G23" s="15"/>
      <c r="H23" s="15"/>
      <c r="I23" s="15"/>
      <c r="J23" s="15"/>
    </row>
    <row r="24" spans="1:10" ht="15">
      <c r="A24" s="19" t="s">
        <v>70</v>
      </c>
      <c r="B24" s="43">
        <f>'[2]BS '!B32</f>
        <v>4691520</v>
      </c>
      <c r="C24" s="42"/>
      <c r="D24" s="34">
        <f>'[2]BS '!D32</f>
        <v>10021861</v>
      </c>
      <c r="E24" s="15"/>
      <c r="F24" s="15"/>
      <c r="G24" s="15"/>
      <c r="H24" s="15"/>
      <c r="I24" s="15"/>
      <c r="J24" s="15"/>
    </row>
    <row r="25" spans="1:10" ht="15">
      <c r="A25" s="19" t="s">
        <v>38</v>
      </c>
      <c r="B25" s="43">
        <f>'[2]BS '!B33</f>
        <v>16311</v>
      </c>
      <c r="C25" s="42"/>
      <c r="D25" s="34">
        <f>'[2]BS '!D33</f>
        <v>283330</v>
      </c>
      <c r="E25" s="15"/>
      <c r="F25" s="15"/>
      <c r="G25" s="15"/>
      <c r="H25" s="15"/>
      <c r="I25" s="15"/>
      <c r="J25" s="15"/>
    </row>
    <row r="26" spans="1:10" ht="15">
      <c r="A26" s="19" t="s">
        <v>27</v>
      </c>
      <c r="B26" s="43">
        <f>'[2]BS '!B34</f>
        <v>40813496</v>
      </c>
      <c r="C26" s="42"/>
      <c r="D26" s="34">
        <f>'[2]BS '!D34</f>
        <v>47594598</v>
      </c>
      <c r="E26" s="15"/>
      <c r="F26" s="15"/>
      <c r="G26" s="15"/>
      <c r="H26" s="15"/>
      <c r="I26" s="15"/>
      <c r="J26" s="15"/>
    </row>
    <row r="27" spans="1:10" ht="15">
      <c r="A27" s="19" t="s">
        <v>101</v>
      </c>
      <c r="B27" s="43">
        <f>'[2]BS '!B35</f>
        <v>7479619</v>
      </c>
      <c r="C27" s="71"/>
      <c r="D27" s="34">
        <f>'[2]BS '!D35</f>
        <v>4126532</v>
      </c>
      <c r="E27" s="15"/>
      <c r="F27" s="15"/>
      <c r="G27" s="15"/>
      <c r="H27" s="15"/>
      <c r="I27" s="15"/>
      <c r="J27" s="15"/>
    </row>
    <row r="28" spans="1:10" ht="15">
      <c r="A28" s="13"/>
      <c r="B28" s="72">
        <f>SUM(B23:B27)</f>
        <v>95611090</v>
      </c>
      <c r="C28" s="71"/>
      <c r="D28" s="29">
        <f>SUM(D23:D27)</f>
        <v>108134189</v>
      </c>
      <c r="E28" s="15"/>
      <c r="F28" s="15"/>
      <c r="G28" s="15"/>
      <c r="H28" s="15"/>
      <c r="I28" s="15"/>
      <c r="J28" s="15"/>
    </row>
    <row r="29" spans="1:10" ht="15">
      <c r="A29" s="56"/>
      <c r="B29" s="22"/>
      <c r="C29" s="73"/>
      <c r="D29" s="19"/>
      <c r="E29" s="15"/>
      <c r="F29" s="15"/>
      <c r="G29" s="15"/>
      <c r="H29" s="15"/>
      <c r="I29" s="15"/>
      <c r="J29" s="15"/>
    </row>
    <row r="30" spans="1:10" ht="15.75" thickBot="1">
      <c r="A30" s="22" t="s">
        <v>93</v>
      </c>
      <c r="B30" s="127">
        <f>+B19+B28</f>
        <v>179566488</v>
      </c>
      <c r="C30" s="73"/>
      <c r="D30" s="128">
        <f>+D19+D28</f>
        <v>197506794</v>
      </c>
      <c r="E30" s="15"/>
      <c r="F30" s="15"/>
      <c r="G30" s="15"/>
      <c r="H30" s="15"/>
      <c r="I30" s="15"/>
      <c r="J30" s="15"/>
    </row>
    <row r="31" spans="1:10" ht="15">
      <c r="A31" s="13"/>
      <c r="B31" s="71"/>
      <c r="C31" s="71"/>
      <c r="D31" s="36"/>
      <c r="E31" s="15"/>
      <c r="F31" s="15"/>
      <c r="G31" s="15"/>
      <c r="H31" s="15"/>
      <c r="I31" s="15"/>
      <c r="J31" s="15"/>
    </row>
    <row r="32" spans="1:10" ht="15">
      <c r="A32" s="126" t="s">
        <v>94</v>
      </c>
      <c r="B32" s="71"/>
      <c r="C32" s="71"/>
      <c r="D32" s="36"/>
      <c r="E32" s="15"/>
      <c r="F32" s="15"/>
      <c r="G32" s="15"/>
      <c r="H32" s="15"/>
      <c r="I32" s="15"/>
      <c r="J32" s="15"/>
    </row>
    <row r="33" spans="1:10" ht="15">
      <c r="A33" s="22" t="s">
        <v>10</v>
      </c>
      <c r="B33" s="50"/>
      <c r="C33" s="50"/>
      <c r="D33" s="25"/>
      <c r="E33" s="2"/>
      <c r="F33" s="2"/>
      <c r="G33" s="2"/>
      <c r="H33" s="2"/>
      <c r="I33" s="2"/>
      <c r="J33" s="2"/>
    </row>
    <row r="34" spans="1:10" ht="5.25" customHeight="1">
      <c r="A34" s="19"/>
      <c r="B34" s="50"/>
      <c r="C34" s="50"/>
      <c r="D34" s="25"/>
      <c r="E34" s="2"/>
      <c r="F34" s="2"/>
      <c r="G34" s="2"/>
      <c r="H34" s="2"/>
      <c r="I34" s="2"/>
      <c r="J34" s="2"/>
    </row>
    <row r="35" spans="1:10" ht="15">
      <c r="A35" s="19" t="s">
        <v>11</v>
      </c>
      <c r="B35" s="50">
        <f>'[2]BS '!B43</f>
        <v>75901801</v>
      </c>
      <c r="C35" s="50"/>
      <c r="D35" s="25">
        <f>'[2]BS '!D43</f>
        <v>75901801</v>
      </c>
      <c r="E35" s="2"/>
      <c r="F35" s="2"/>
      <c r="G35" s="2"/>
      <c r="H35" s="2"/>
      <c r="I35" s="2"/>
      <c r="J35" s="2"/>
    </row>
    <row r="36" spans="1:10" ht="15">
      <c r="A36" s="19" t="s">
        <v>12</v>
      </c>
      <c r="B36" s="50">
        <f>'[2]BS '!B44</f>
        <v>1224215</v>
      </c>
      <c r="C36" s="50"/>
      <c r="D36" s="25">
        <f>'[2]BS '!D44</f>
        <v>1224215</v>
      </c>
      <c r="E36" s="2"/>
      <c r="F36" s="2"/>
      <c r="G36" s="2"/>
      <c r="H36" s="2"/>
      <c r="I36" s="2"/>
      <c r="J36" s="2"/>
    </row>
    <row r="37" spans="1:10" ht="15">
      <c r="A37" s="19" t="s">
        <v>111</v>
      </c>
      <c r="B37" s="50">
        <f>'[2]BS '!$B$45</f>
        <v>-713</v>
      </c>
      <c r="C37" s="50"/>
      <c r="D37" s="25">
        <f>'[2]BS '!D45</f>
        <v>0</v>
      </c>
      <c r="E37" s="2"/>
      <c r="F37" s="2"/>
      <c r="G37" s="2"/>
      <c r="H37" s="2"/>
      <c r="I37" s="2"/>
      <c r="J37" s="2"/>
    </row>
    <row r="38" spans="1:10" ht="15">
      <c r="A38" s="19" t="s">
        <v>102</v>
      </c>
      <c r="B38" s="50">
        <f>'[2]BS '!B46</f>
        <v>20391</v>
      </c>
      <c r="C38" s="50"/>
      <c r="D38" s="25">
        <f>'[2]BS '!D46</f>
        <v>-14614</v>
      </c>
      <c r="E38" s="2"/>
      <c r="F38" s="2"/>
      <c r="G38" s="2"/>
      <c r="H38" s="2"/>
      <c r="I38" s="2"/>
      <c r="J38" s="2"/>
    </row>
    <row r="39" spans="1:10" ht="15">
      <c r="A39" s="19" t="s">
        <v>28</v>
      </c>
      <c r="B39" s="51">
        <f>'[2]BS '!B47</f>
        <v>33130619</v>
      </c>
      <c r="C39" s="50"/>
      <c r="D39" s="39">
        <f>'[2]BS '!D47</f>
        <v>27481663</v>
      </c>
      <c r="E39" s="2"/>
      <c r="F39" s="2"/>
      <c r="G39" s="2"/>
      <c r="H39" s="2"/>
      <c r="I39" s="2"/>
      <c r="J39" s="2"/>
    </row>
    <row r="40" spans="1:10" ht="15">
      <c r="A40" s="99" t="s">
        <v>55</v>
      </c>
      <c r="B40" s="52">
        <f>SUM(B35:B39)</f>
        <v>110276313</v>
      </c>
      <c r="C40" s="52"/>
      <c r="D40" s="84">
        <f>SUM(D35:D39)</f>
        <v>104593065</v>
      </c>
      <c r="E40" s="2"/>
      <c r="F40" s="2"/>
      <c r="G40" s="2"/>
      <c r="H40" s="2"/>
      <c r="I40" s="2"/>
      <c r="J40" s="2"/>
    </row>
    <row r="41" spans="1:10" ht="15">
      <c r="A41" s="22" t="s">
        <v>3</v>
      </c>
      <c r="B41" s="51">
        <f>'[2]BS '!B49</f>
        <v>982018</v>
      </c>
      <c r="C41" s="50"/>
      <c r="D41" s="25">
        <f>'[2]BS '!D49</f>
        <v>744171</v>
      </c>
      <c r="E41" s="2"/>
      <c r="F41" s="2"/>
      <c r="G41" s="2"/>
      <c r="H41" s="2"/>
      <c r="I41" s="2"/>
      <c r="J41" s="2"/>
    </row>
    <row r="42" spans="1:10" ht="15">
      <c r="A42" s="22" t="s">
        <v>95</v>
      </c>
      <c r="B42" s="131">
        <f>SUM(B40:B41)</f>
        <v>111258331</v>
      </c>
      <c r="C42" s="42"/>
      <c r="D42" s="132">
        <f>SUM(D40:D41)</f>
        <v>105337236</v>
      </c>
      <c r="E42" s="17"/>
      <c r="F42" s="17"/>
      <c r="G42" s="17"/>
      <c r="H42" s="17"/>
      <c r="I42" s="17"/>
      <c r="J42" s="17"/>
    </row>
    <row r="43" spans="1:10" ht="15">
      <c r="A43" s="22"/>
      <c r="B43" s="42"/>
      <c r="C43" s="42"/>
      <c r="D43" s="37"/>
      <c r="E43" s="17"/>
      <c r="F43" s="17"/>
      <c r="G43" s="17"/>
      <c r="H43" s="17"/>
      <c r="I43" s="17"/>
      <c r="J43" s="17"/>
    </row>
    <row r="44" spans="1:10" ht="15">
      <c r="A44" s="22" t="s">
        <v>96</v>
      </c>
      <c r="B44" s="50"/>
      <c r="C44" s="50"/>
      <c r="D44" s="25"/>
      <c r="E44" s="2"/>
      <c r="F44" s="2"/>
      <c r="G44" s="2"/>
      <c r="H44" s="2"/>
      <c r="I44" s="2"/>
      <c r="J44" s="2"/>
    </row>
    <row r="45" spans="1:10" ht="6" customHeight="1">
      <c r="A45" s="22"/>
      <c r="B45" s="50"/>
      <c r="C45" s="50"/>
      <c r="D45" s="25"/>
      <c r="E45" s="2"/>
      <c r="F45" s="2"/>
      <c r="G45" s="2"/>
      <c r="H45" s="2"/>
      <c r="I45" s="2"/>
      <c r="J45" s="2"/>
    </row>
    <row r="46" spans="1:10" ht="15">
      <c r="A46" s="19" t="s">
        <v>32</v>
      </c>
      <c r="B46" s="43"/>
      <c r="C46" s="50"/>
      <c r="D46" s="34"/>
      <c r="E46" s="2"/>
      <c r="F46" s="2"/>
      <c r="G46" s="2"/>
      <c r="H46" s="2"/>
      <c r="I46" s="2"/>
      <c r="J46" s="2"/>
    </row>
    <row r="47" spans="1:10" ht="15">
      <c r="A47" s="19" t="s">
        <v>37</v>
      </c>
      <c r="B47" s="43">
        <f>'[2]BS '!B56</f>
        <v>5519918</v>
      </c>
      <c r="C47" s="50"/>
      <c r="D47" s="34">
        <f>'[2]BS '!D56</f>
        <v>10458691</v>
      </c>
      <c r="E47" s="2"/>
      <c r="F47" s="2"/>
      <c r="G47" s="2"/>
      <c r="H47" s="2"/>
      <c r="I47" s="2"/>
      <c r="J47" s="2"/>
    </row>
    <row r="48" spans="1:10" ht="15">
      <c r="A48" s="19" t="s">
        <v>9</v>
      </c>
      <c r="B48" s="43">
        <f>'[2]BS '!B58</f>
        <v>7667096</v>
      </c>
      <c r="C48" s="50"/>
      <c r="D48" s="34">
        <f>'[2]BS '!D58</f>
        <v>8916846</v>
      </c>
      <c r="E48" s="2"/>
      <c r="F48" s="2"/>
      <c r="G48" s="2"/>
      <c r="H48" s="2"/>
      <c r="I48" s="2"/>
      <c r="J48" s="2"/>
    </row>
    <row r="49" spans="1:10" ht="15">
      <c r="A49" s="19"/>
      <c r="B49" s="74">
        <f>SUM(B46:B48)</f>
        <v>13187014</v>
      </c>
      <c r="C49" s="50"/>
      <c r="D49" s="38">
        <f>SUM(D46:D48)</f>
        <v>19375537</v>
      </c>
      <c r="E49" s="2"/>
      <c r="F49" s="2"/>
      <c r="G49" s="2"/>
      <c r="H49" s="2"/>
      <c r="I49" s="2"/>
      <c r="J49" s="2"/>
    </row>
    <row r="50" spans="1:10" ht="15">
      <c r="A50" s="20"/>
      <c r="B50" s="50"/>
      <c r="C50" s="50"/>
      <c r="D50" s="25"/>
      <c r="E50" s="2"/>
      <c r="F50" s="2"/>
      <c r="G50" s="2"/>
      <c r="H50" s="2"/>
      <c r="I50" s="2"/>
      <c r="J50" s="2"/>
    </row>
    <row r="51" spans="1:57" s="58" customFormat="1" ht="15.75" thickBot="1">
      <c r="A51" s="22" t="s">
        <v>97</v>
      </c>
      <c r="B51" s="42"/>
      <c r="C51" s="42"/>
      <c r="D51" s="37"/>
      <c r="E51" s="1"/>
      <c r="F51" s="1"/>
      <c r="G51" s="1"/>
      <c r="H51" s="1"/>
      <c r="I51" s="1"/>
      <c r="J51" s="5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10" ht="6" customHeight="1" thickTop="1">
      <c r="A52" s="19"/>
      <c r="B52" s="42"/>
      <c r="C52" s="42"/>
      <c r="D52" s="37"/>
      <c r="J52" s="5"/>
    </row>
    <row r="53" spans="1:10" ht="15">
      <c r="A53" s="19" t="s">
        <v>26</v>
      </c>
      <c r="B53" s="43">
        <f>'[2]BS '!B64</f>
        <v>30915022</v>
      </c>
      <c r="C53" s="42"/>
      <c r="D53" s="34">
        <f>'[2]BS '!D64</f>
        <v>38067714</v>
      </c>
      <c r="E53" s="2"/>
      <c r="F53" s="2"/>
      <c r="G53" s="2"/>
      <c r="H53" s="2"/>
      <c r="I53" s="2"/>
      <c r="J53" s="2"/>
    </row>
    <row r="54" spans="1:10" ht="15">
      <c r="A54" s="19" t="s">
        <v>32</v>
      </c>
      <c r="B54" s="43"/>
      <c r="C54" s="42"/>
      <c r="D54" s="34"/>
      <c r="E54" s="2"/>
      <c r="F54" s="2"/>
      <c r="G54" s="2"/>
      <c r="H54" s="2"/>
      <c r="I54" s="2"/>
      <c r="J54" s="2"/>
    </row>
    <row r="55" spans="1:10" ht="15">
      <c r="A55" s="19" t="s">
        <v>35</v>
      </c>
      <c r="B55" s="43">
        <f>'[2]BS '!B66</f>
        <v>1439035</v>
      </c>
      <c r="C55" s="42"/>
      <c r="D55" s="34">
        <f>'[2]BS '!D66</f>
        <v>3138306</v>
      </c>
      <c r="E55" s="2"/>
      <c r="F55" s="2"/>
      <c r="G55" s="2"/>
      <c r="H55" s="2"/>
      <c r="I55" s="2"/>
      <c r="J55" s="2"/>
    </row>
    <row r="56" spans="1:10" ht="15">
      <c r="A56" s="19" t="s">
        <v>36</v>
      </c>
      <c r="B56" s="43">
        <f>'[2]BS '!B67</f>
        <v>22466553</v>
      </c>
      <c r="C56" s="42"/>
      <c r="D56" s="34">
        <f>'[2]BS '!D67</f>
        <v>31353211</v>
      </c>
      <c r="E56" s="2"/>
      <c r="F56" s="2"/>
      <c r="G56" s="2"/>
      <c r="H56" s="2"/>
      <c r="I56" s="2"/>
      <c r="J56" s="2"/>
    </row>
    <row r="57" spans="1:10" ht="15">
      <c r="A57" s="19" t="s">
        <v>30</v>
      </c>
      <c r="B57" s="43">
        <f>'[2]BS '!B69</f>
        <v>300533</v>
      </c>
      <c r="C57" s="42"/>
      <c r="D57" s="34">
        <f>'[2]BS '!D69</f>
        <v>234790</v>
      </c>
      <c r="E57" s="2"/>
      <c r="F57" s="2"/>
      <c r="G57" s="2"/>
      <c r="H57" s="2"/>
      <c r="I57" s="2"/>
      <c r="J57" s="2"/>
    </row>
    <row r="58" spans="1:10" ht="15">
      <c r="A58" s="31"/>
      <c r="B58" s="74">
        <f>SUM(B53:B57)</f>
        <v>55121143</v>
      </c>
      <c r="C58" s="50"/>
      <c r="D58" s="38">
        <f>SUM(D53:D57)</f>
        <v>72794021</v>
      </c>
      <c r="E58" s="2"/>
      <c r="F58" s="2"/>
      <c r="G58" s="2"/>
      <c r="H58" s="2"/>
      <c r="I58" s="2"/>
      <c r="J58" s="2"/>
    </row>
    <row r="59" spans="1:10" ht="15">
      <c r="A59" s="56"/>
      <c r="B59" s="22"/>
      <c r="C59" s="73"/>
      <c r="D59" s="19"/>
      <c r="E59" s="2"/>
      <c r="F59" s="2"/>
      <c r="G59" s="2"/>
      <c r="H59" s="2"/>
      <c r="I59" s="2"/>
      <c r="J59" s="2"/>
    </row>
    <row r="60" spans="1:10" ht="15">
      <c r="A60" s="3" t="s">
        <v>98</v>
      </c>
      <c r="B60" s="62">
        <f>+B58+B49</f>
        <v>68308157</v>
      </c>
      <c r="C60" s="70"/>
      <c r="D60" s="26">
        <f>+D58+D49</f>
        <v>92169558</v>
      </c>
      <c r="E60" s="2"/>
      <c r="F60" s="2"/>
      <c r="G60" s="2"/>
      <c r="H60" s="2"/>
      <c r="I60" s="2"/>
      <c r="J60" s="2"/>
    </row>
    <row r="61" spans="1:10" ht="15">
      <c r="A61" s="19"/>
      <c r="B61" s="50"/>
      <c r="C61" s="50"/>
      <c r="D61" s="25"/>
      <c r="E61" s="2"/>
      <c r="F61" s="2"/>
      <c r="G61" s="2"/>
      <c r="H61" s="2"/>
      <c r="I61" s="2"/>
      <c r="J61" s="2"/>
    </row>
    <row r="62" spans="1:10" ht="15.75" thickBot="1">
      <c r="A62" s="73" t="s">
        <v>99</v>
      </c>
      <c r="B62" s="129">
        <f>+B60+B42</f>
        <v>179566488</v>
      </c>
      <c r="C62" s="50"/>
      <c r="D62" s="130">
        <f>+D60+D42</f>
        <v>197506794</v>
      </c>
      <c r="E62" s="2"/>
      <c r="F62" s="2"/>
      <c r="G62" s="2"/>
      <c r="H62" s="2"/>
      <c r="I62" s="2"/>
      <c r="J62" s="2"/>
    </row>
    <row r="63" spans="1:10" ht="15">
      <c r="A63" s="20"/>
      <c r="B63" s="50"/>
      <c r="C63" s="50"/>
      <c r="D63" s="25"/>
      <c r="E63" s="2"/>
      <c r="F63" s="2"/>
      <c r="G63" s="2"/>
      <c r="H63" s="2"/>
      <c r="I63" s="2"/>
      <c r="J63" s="2"/>
    </row>
    <row r="64" spans="1:10" ht="14.25">
      <c r="A64" s="20"/>
      <c r="E64" s="2"/>
      <c r="F64" s="2"/>
      <c r="G64" s="2"/>
      <c r="H64" s="2"/>
      <c r="I64" s="2"/>
      <c r="J64" s="2"/>
    </row>
    <row r="65" spans="1:10" ht="15">
      <c r="A65" s="19"/>
      <c r="B65" s="42"/>
      <c r="C65" s="42"/>
      <c r="D65" s="37"/>
      <c r="E65" s="17"/>
      <c r="F65" s="17"/>
      <c r="G65" s="17"/>
      <c r="H65" s="17"/>
      <c r="I65" s="17"/>
      <c r="J65" s="17"/>
    </row>
    <row r="66" spans="1:10" ht="15">
      <c r="A66" s="30" t="s">
        <v>13</v>
      </c>
      <c r="B66" s="43"/>
      <c r="C66" s="42"/>
      <c r="D66" s="34"/>
      <c r="E66" s="2"/>
      <c r="F66" s="2"/>
      <c r="G66" s="2"/>
      <c r="H66" s="2"/>
      <c r="I66" s="2"/>
      <c r="J66" s="2"/>
    </row>
    <row r="67" spans="1:10" ht="15">
      <c r="A67" s="22" t="s">
        <v>76</v>
      </c>
      <c r="B67" s="67"/>
      <c r="C67" s="67"/>
      <c r="D67" s="2"/>
      <c r="E67" s="2"/>
      <c r="F67" s="2"/>
      <c r="G67" s="2"/>
      <c r="H67" s="2"/>
      <c r="I67" s="2"/>
      <c r="J67" s="2"/>
    </row>
    <row r="68" spans="1:10" ht="15">
      <c r="A68" s="73" t="s">
        <v>60</v>
      </c>
      <c r="B68" s="67"/>
      <c r="C68" s="67"/>
      <c r="D68" s="2"/>
      <c r="E68" s="2"/>
      <c r="F68" s="2"/>
      <c r="G68" s="2"/>
      <c r="H68" s="2"/>
      <c r="I68" s="2"/>
      <c r="J68" s="2"/>
    </row>
    <row r="69" spans="1:10" ht="15">
      <c r="A69" s="13"/>
      <c r="B69" s="54"/>
      <c r="C69" s="67"/>
      <c r="D69" s="54"/>
      <c r="E69" s="2"/>
      <c r="F69" s="2"/>
      <c r="G69" s="2"/>
      <c r="H69" s="2"/>
      <c r="I69" s="2"/>
      <c r="J69" s="2"/>
    </row>
    <row r="70" spans="1:10" ht="15">
      <c r="A70" s="13"/>
      <c r="B70" s="75"/>
      <c r="C70" s="75"/>
      <c r="D70" s="75"/>
      <c r="E70" s="18"/>
      <c r="F70" s="18"/>
      <c r="G70" s="18"/>
      <c r="H70" s="18"/>
      <c r="I70" s="18"/>
      <c r="J70" s="18"/>
    </row>
    <row r="71" spans="1:10" ht="15">
      <c r="A71" s="13"/>
      <c r="B71" s="140">
        <f>+B30-B62</f>
        <v>0</v>
      </c>
      <c r="C71" s="140"/>
      <c r="D71" s="140">
        <f>+D30-D62</f>
        <v>0</v>
      </c>
      <c r="E71" s="2"/>
      <c r="F71" s="2"/>
      <c r="G71" s="2"/>
      <c r="H71" s="2"/>
      <c r="I71" s="2"/>
      <c r="J71" s="2"/>
    </row>
    <row r="72" spans="1:10" ht="15">
      <c r="A72" s="13"/>
      <c r="B72" s="67"/>
      <c r="C72" s="67"/>
      <c r="D72" s="2"/>
      <c r="E72" s="2"/>
      <c r="F72" s="2"/>
      <c r="G72" s="2"/>
      <c r="H72" s="2"/>
      <c r="I72" s="2"/>
      <c r="J72" s="2"/>
    </row>
    <row r="73" spans="1:10" ht="15">
      <c r="A73" s="13"/>
      <c r="B73" s="67"/>
      <c r="C73" s="67"/>
      <c r="D73" s="2"/>
      <c r="E73" s="2"/>
      <c r="F73" s="2"/>
      <c r="G73" s="2"/>
      <c r="H73" s="2"/>
      <c r="I73" s="2"/>
      <c r="J73" s="2"/>
    </row>
    <row r="74" spans="1:10" ht="15">
      <c r="A74" s="13"/>
      <c r="B74" s="75"/>
      <c r="C74" s="75"/>
      <c r="D74" s="18"/>
      <c r="E74" s="18"/>
      <c r="F74" s="18"/>
      <c r="G74" s="18"/>
      <c r="H74" s="18"/>
      <c r="I74" s="18"/>
      <c r="J74" s="18"/>
    </row>
    <row r="75" spans="1:10" ht="15">
      <c r="A75" s="13"/>
      <c r="B75" s="75"/>
      <c r="C75" s="75"/>
      <c r="D75" s="18"/>
      <c r="E75" s="18"/>
      <c r="F75" s="18"/>
      <c r="G75" s="18"/>
      <c r="H75" s="18"/>
      <c r="I75" s="18"/>
      <c r="J75" s="18"/>
    </row>
    <row r="76" spans="1:10" ht="15">
      <c r="A76" s="13"/>
      <c r="B76" s="75"/>
      <c r="C76" s="75"/>
      <c r="D76" s="18"/>
      <c r="E76" s="18"/>
      <c r="F76" s="18"/>
      <c r="G76" s="18"/>
      <c r="H76" s="18"/>
      <c r="I76" s="18"/>
      <c r="J76" s="18"/>
    </row>
    <row r="77" spans="1:10" ht="15">
      <c r="A77" s="13"/>
      <c r="B77" s="75"/>
      <c r="C77" s="75"/>
      <c r="D77" s="18"/>
      <c r="E77" s="18"/>
      <c r="F77" s="18"/>
      <c r="G77" s="18"/>
      <c r="H77" s="18"/>
      <c r="I77" s="18"/>
      <c r="J77" s="18"/>
    </row>
    <row r="78" spans="1:10" ht="15">
      <c r="A78" s="13"/>
      <c r="B78" s="75"/>
      <c r="C78" s="75"/>
      <c r="D78" s="18"/>
      <c r="E78" s="18"/>
      <c r="F78" s="18"/>
      <c r="G78" s="18"/>
      <c r="H78" s="18"/>
      <c r="I78" s="18"/>
      <c r="J78" s="18"/>
    </row>
    <row r="79" spans="1:10" ht="15">
      <c r="A79" s="16"/>
      <c r="B79" s="67"/>
      <c r="C79" s="67"/>
      <c r="D79" s="2"/>
      <c r="E79" s="2"/>
      <c r="F79" s="2"/>
      <c r="G79" s="2"/>
      <c r="H79" s="2"/>
      <c r="I79" s="2"/>
      <c r="J79" s="2"/>
    </row>
    <row r="80" spans="1:10" ht="14.25">
      <c r="A80" s="13"/>
      <c r="B80" s="2"/>
      <c r="C80" s="2"/>
      <c r="D80" s="2"/>
      <c r="E80" s="2"/>
      <c r="F80" s="2"/>
      <c r="G80" s="2"/>
      <c r="H80" s="2"/>
      <c r="I80" s="2"/>
      <c r="J80" s="2"/>
    </row>
    <row r="81" spans="1:10" ht="14.25">
      <c r="A81" s="13"/>
      <c r="B81" s="2"/>
      <c r="C81" s="2"/>
      <c r="D81" s="2"/>
      <c r="E81" s="2"/>
      <c r="F81" s="2"/>
      <c r="G81" s="2"/>
      <c r="H81" s="2"/>
      <c r="I81" s="2"/>
      <c r="J81" s="2"/>
    </row>
    <row r="82" spans="2:10" ht="14.25">
      <c r="B82" s="18"/>
      <c r="C82" s="18"/>
      <c r="D82" s="18"/>
      <c r="E82" s="5"/>
      <c r="F82" s="5"/>
      <c r="G82" s="5"/>
      <c r="J82" s="4"/>
    </row>
    <row r="83" spans="2:10" ht="14.25">
      <c r="B83" s="2"/>
      <c r="C83" s="2"/>
      <c r="D83" s="2"/>
      <c r="E83" s="2"/>
      <c r="F83" s="2"/>
      <c r="G83" s="2"/>
      <c r="H83" s="2"/>
      <c r="I83" s="2"/>
      <c r="J83" s="2"/>
    </row>
    <row r="84" spans="5:9" ht="14.25">
      <c r="E84" s="5"/>
      <c r="F84" s="5"/>
      <c r="G84" s="5"/>
      <c r="H84" s="5"/>
      <c r="I84" s="5"/>
    </row>
    <row r="85" spans="1:10" ht="14.25">
      <c r="A85" s="6"/>
      <c r="B85" s="18"/>
      <c r="C85" s="18"/>
      <c r="D85" s="18"/>
      <c r="E85" s="5"/>
      <c r="F85" s="5"/>
      <c r="G85" s="5"/>
      <c r="J85" s="5"/>
    </row>
    <row r="86" spans="1:10" ht="14.25">
      <c r="A86" s="6"/>
      <c r="B86" s="18"/>
      <c r="C86" s="18"/>
      <c r="D86" s="18"/>
      <c r="E86" s="5"/>
      <c r="F86" s="5"/>
      <c r="G86" s="5"/>
      <c r="J86" s="5"/>
    </row>
    <row r="87" spans="2:10" ht="14.25">
      <c r="B87" s="18"/>
      <c r="C87" s="18"/>
      <c r="D87" s="18"/>
      <c r="E87" s="5"/>
      <c r="F87" s="5"/>
      <c r="G87" s="5"/>
      <c r="J87" s="5"/>
    </row>
  </sheetData>
  <printOptions/>
  <pageMargins left="1.06" right="0.31496062992125984" top="0.23" bottom="0.4" header="0.17" footer="0.2362204724409449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="70" zoomScaleNormal="70" workbookViewId="0" topLeftCell="A1">
      <pane xSplit="3" ySplit="11" topLeftCell="D3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K20" sqref="K20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37.57421875" style="19" customWidth="1"/>
    <col min="4" max="4" width="3.57421875" style="19" customWidth="1"/>
    <col min="5" max="5" width="12.57421875" style="19" customWidth="1"/>
    <col min="6" max="6" width="0.5625" style="19" customWidth="1"/>
    <col min="7" max="8" width="12.57421875" style="19" customWidth="1"/>
    <col min="9" max="9" width="14.57421875" style="19" customWidth="1"/>
    <col min="10" max="10" width="0.5625" style="19" customWidth="1"/>
    <col min="11" max="11" width="14.8515625" style="19" bestFit="1" customWidth="1"/>
    <col min="12" max="12" width="0.42578125" style="19" customWidth="1"/>
    <col min="13" max="13" width="13.8515625" style="19" customWidth="1"/>
    <col min="14" max="14" width="1.1484375" style="19" customWidth="1"/>
    <col min="15" max="15" width="12.57421875" style="19" customWidth="1"/>
    <col min="16" max="16" width="0.42578125" style="19" customWidth="1"/>
    <col min="17" max="18" width="14.00390625" style="19" customWidth="1"/>
    <col min="19" max="16384" width="7.57421875" style="19" customWidth="1"/>
  </cols>
  <sheetData>
    <row r="1" spans="2:13" ht="15">
      <c r="B1" s="22" t="str">
        <f>+'IS'!A1</f>
        <v>DAIBOCHI PLASTIC AND PACKAGING INDUSTRY BHD (12994-W)</v>
      </c>
      <c r="E1" s="53"/>
      <c r="F1" s="53"/>
      <c r="G1" s="53"/>
      <c r="H1" s="53"/>
      <c r="I1" s="53"/>
      <c r="J1" s="53"/>
      <c r="K1" s="53"/>
      <c r="L1" s="53"/>
      <c r="M1" s="53"/>
    </row>
    <row r="2" spans="2:13" ht="14.25">
      <c r="B2" s="19" t="str">
        <f>+'IS'!A2</f>
        <v>Quarterly Report for the fourth quarter ended 31 December 2007</v>
      </c>
      <c r="E2" s="53"/>
      <c r="F2" s="53"/>
      <c r="G2" s="53"/>
      <c r="H2" s="53"/>
      <c r="I2" s="53"/>
      <c r="J2" s="53"/>
      <c r="K2" s="53"/>
      <c r="L2" s="53"/>
      <c r="M2" s="53"/>
    </row>
    <row r="3" spans="2:13" ht="3.75" customHeight="1">
      <c r="B3" s="22"/>
      <c r="E3" s="53"/>
      <c r="F3" s="53"/>
      <c r="G3" s="53"/>
      <c r="H3" s="53"/>
      <c r="I3" s="53"/>
      <c r="J3" s="53"/>
      <c r="K3" s="53"/>
      <c r="L3" s="53"/>
      <c r="M3" s="53"/>
    </row>
    <row r="4" spans="2:13" ht="15">
      <c r="B4" s="22" t="s">
        <v>34</v>
      </c>
      <c r="E4" s="53"/>
      <c r="F4" s="53"/>
      <c r="G4" s="53"/>
      <c r="H4" s="53"/>
      <c r="I4" s="53"/>
      <c r="J4" s="53"/>
      <c r="K4" s="53"/>
      <c r="L4" s="53"/>
      <c r="M4" s="53"/>
    </row>
    <row r="5" spans="5:13" ht="14.25">
      <c r="E5" s="53"/>
      <c r="F5" s="53"/>
      <c r="G5" s="53"/>
      <c r="H5" s="53"/>
      <c r="I5" s="53"/>
      <c r="J5" s="53"/>
      <c r="K5" s="53"/>
      <c r="L5" s="53"/>
      <c r="M5" s="53"/>
    </row>
    <row r="6" spans="3:13" ht="15">
      <c r="C6" s="22"/>
      <c r="D6" s="22"/>
      <c r="E6" s="53"/>
      <c r="F6" s="53"/>
      <c r="G6" s="53"/>
      <c r="H6" s="53"/>
      <c r="I6" s="53"/>
      <c r="J6" s="53"/>
      <c r="K6" s="53"/>
      <c r="L6" s="53"/>
      <c r="M6" s="53"/>
    </row>
    <row r="7" spans="5:13" ht="15">
      <c r="E7" s="143" t="s">
        <v>50</v>
      </c>
      <c r="F7" s="143"/>
      <c r="G7" s="143"/>
      <c r="H7" s="143"/>
      <c r="I7" s="143"/>
      <c r="J7" s="143"/>
      <c r="K7" s="143"/>
      <c r="L7" s="143"/>
      <c r="M7" s="143"/>
    </row>
    <row r="8" spans="7:16" s="55" customFormat="1" ht="15">
      <c r="G8" s="144" t="s">
        <v>63</v>
      </c>
      <c r="H8" s="144"/>
      <c r="I8" s="144"/>
      <c r="K8" s="47" t="s">
        <v>64</v>
      </c>
      <c r="N8" s="96"/>
      <c r="O8" s="97"/>
      <c r="P8" s="98"/>
    </row>
    <row r="9" spans="5:17" s="48" customFormat="1" ht="31.5" customHeight="1">
      <c r="E9" s="85" t="s">
        <v>14</v>
      </c>
      <c r="F9" s="85"/>
      <c r="G9" s="85" t="s">
        <v>14</v>
      </c>
      <c r="H9" s="85" t="s">
        <v>112</v>
      </c>
      <c r="I9" s="85" t="s">
        <v>68</v>
      </c>
      <c r="J9" s="85"/>
      <c r="K9" s="85" t="s">
        <v>15</v>
      </c>
      <c r="L9" s="85"/>
      <c r="M9" s="86"/>
      <c r="O9" s="47" t="s">
        <v>51</v>
      </c>
      <c r="P9" s="86"/>
      <c r="Q9" s="97" t="s">
        <v>19</v>
      </c>
    </row>
    <row r="10" spans="4:17" s="48" customFormat="1" ht="15">
      <c r="D10" s="47"/>
      <c r="E10" s="87" t="s">
        <v>16</v>
      </c>
      <c r="F10" s="85"/>
      <c r="G10" s="87" t="s">
        <v>17</v>
      </c>
      <c r="H10" s="87" t="s">
        <v>113</v>
      </c>
      <c r="I10" s="87" t="s">
        <v>69</v>
      </c>
      <c r="J10" s="85"/>
      <c r="K10" s="87" t="s">
        <v>18</v>
      </c>
      <c r="L10" s="85"/>
      <c r="M10" s="87" t="s">
        <v>19</v>
      </c>
      <c r="O10" s="87" t="s">
        <v>52</v>
      </c>
      <c r="P10" s="85"/>
      <c r="Q10" s="87" t="s">
        <v>53</v>
      </c>
    </row>
    <row r="11" spans="5:17" s="48" customFormat="1" ht="15">
      <c r="E11" s="85" t="str">
        <f>+'IS'!C11</f>
        <v>RM</v>
      </c>
      <c r="F11" s="85"/>
      <c r="G11" s="85" t="str">
        <f>+E11</f>
        <v>RM</v>
      </c>
      <c r="H11" s="85" t="str">
        <f>+E11</f>
        <v>RM</v>
      </c>
      <c r="I11" s="85" t="s">
        <v>54</v>
      </c>
      <c r="J11" s="85"/>
      <c r="K11" s="85" t="str">
        <f>+G11</f>
        <v>RM</v>
      </c>
      <c r="L11" s="85"/>
      <c r="M11" s="85" t="str">
        <f>+K11</f>
        <v>RM</v>
      </c>
      <c r="O11" s="85" t="s">
        <v>54</v>
      </c>
      <c r="P11" s="85"/>
      <c r="Q11" s="85" t="s">
        <v>54</v>
      </c>
    </row>
    <row r="12" spans="3:13" ht="15">
      <c r="C12" s="78"/>
      <c r="D12" s="78"/>
      <c r="E12" s="32"/>
      <c r="F12" s="32"/>
      <c r="G12" s="32"/>
      <c r="H12" s="32"/>
      <c r="I12" s="32"/>
      <c r="J12" s="32"/>
      <c r="K12" s="32"/>
      <c r="L12" s="32"/>
      <c r="M12" s="32"/>
    </row>
    <row r="13" spans="5:13" ht="14.25">
      <c r="E13" s="53"/>
      <c r="F13" s="53"/>
      <c r="G13" s="53"/>
      <c r="H13" s="53"/>
      <c r="I13" s="53"/>
      <c r="J13" s="53"/>
      <c r="K13" s="53"/>
      <c r="L13" s="53"/>
      <c r="M13" s="53"/>
    </row>
    <row r="14" spans="2:17" ht="15">
      <c r="B14" s="22" t="s">
        <v>77</v>
      </c>
      <c r="E14" s="27">
        <f>'[2]SCE'!E19</f>
        <v>75901801</v>
      </c>
      <c r="F14" s="27"/>
      <c r="G14" s="27">
        <f>'[2]SCE'!G19</f>
        <v>1224215</v>
      </c>
      <c r="H14" s="27">
        <f>'[2]SCE'!$H$19</f>
        <v>0</v>
      </c>
      <c r="I14" s="27">
        <f>'[2]SCE'!I19</f>
        <v>-14614</v>
      </c>
      <c r="J14" s="27"/>
      <c r="K14" s="27">
        <f>'[2]SCE'!K19</f>
        <v>27481663</v>
      </c>
      <c r="L14" s="27"/>
      <c r="M14" s="27">
        <f>SUM(E14:K14)</f>
        <v>104593065</v>
      </c>
      <c r="O14" s="27">
        <f>'[2]SCE'!O19</f>
        <v>744171</v>
      </c>
      <c r="Q14" s="79">
        <f>M14+O14</f>
        <v>105337236</v>
      </c>
    </row>
    <row r="15" spans="5:17" ht="15">
      <c r="E15" s="32"/>
      <c r="F15" s="32"/>
      <c r="G15" s="32"/>
      <c r="H15" s="32"/>
      <c r="I15" s="50"/>
      <c r="J15" s="50"/>
      <c r="K15" s="50"/>
      <c r="L15" s="27"/>
      <c r="M15" s="27"/>
      <c r="O15" s="50"/>
      <c r="Q15" s="79"/>
    </row>
    <row r="16" spans="2:17" ht="15">
      <c r="B16" s="19" t="s">
        <v>88</v>
      </c>
      <c r="E16" s="110"/>
      <c r="F16" s="111"/>
      <c r="G16" s="111"/>
      <c r="H16" s="111"/>
      <c r="I16" s="112"/>
      <c r="J16" s="112"/>
      <c r="K16" s="112"/>
      <c r="L16" s="113"/>
      <c r="M16" s="113"/>
      <c r="N16" s="114"/>
      <c r="O16" s="112"/>
      <c r="P16" s="114"/>
      <c r="Q16" s="115"/>
    </row>
    <row r="17" spans="2:17" ht="15">
      <c r="B17" s="31" t="s">
        <v>66</v>
      </c>
      <c r="C17" s="19" t="s">
        <v>84</v>
      </c>
      <c r="E17" s="116"/>
      <c r="F17" s="92"/>
      <c r="G17" s="92"/>
      <c r="H17" s="92"/>
      <c r="I17" s="50"/>
      <c r="J17" s="50"/>
      <c r="K17" s="50"/>
      <c r="L17" s="63"/>
      <c r="M17" s="63"/>
      <c r="N17" s="20"/>
      <c r="O17" s="50"/>
      <c r="P17" s="20"/>
      <c r="Q17" s="117"/>
    </row>
    <row r="18" spans="3:17" ht="14.25">
      <c r="C18" s="19" t="s">
        <v>85</v>
      </c>
      <c r="E18" s="122">
        <f>'[2]SCE'!E29</f>
        <v>0</v>
      </c>
      <c r="F18" s="63"/>
      <c r="G18" s="63">
        <f>'[2]SCE'!G29</f>
        <v>0</v>
      </c>
      <c r="H18" s="63">
        <f>'[2]SCE'!$H$29</f>
        <v>0</v>
      </c>
      <c r="I18" s="63">
        <f>'[2]SCE'!I29</f>
        <v>35005</v>
      </c>
      <c r="J18" s="63"/>
      <c r="K18" s="63">
        <f>'[2]SCE'!K29</f>
        <v>0</v>
      </c>
      <c r="L18" s="63"/>
      <c r="M18" s="63">
        <f>SUM(E18:K18)</f>
        <v>35005</v>
      </c>
      <c r="N18" s="106"/>
      <c r="O18" s="63">
        <f>'[2]SCE'!O29</f>
        <v>33631</v>
      </c>
      <c r="P18" s="63"/>
      <c r="Q18" s="135">
        <f>M18+O18</f>
        <v>68636</v>
      </c>
    </row>
    <row r="19" spans="5:17" ht="15">
      <c r="E19" s="116"/>
      <c r="F19" s="92"/>
      <c r="G19" s="50"/>
      <c r="H19" s="50"/>
      <c r="I19" s="50"/>
      <c r="J19" s="50"/>
      <c r="K19" s="50"/>
      <c r="L19" s="63"/>
      <c r="M19" s="63"/>
      <c r="N19" s="20"/>
      <c r="O19" s="50"/>
      <c r="P19" s="20"/>
      <c r="Q19" s="117"/>
    </row>
    <row r="20" spans="2:17" ht="14.25">
      <c r="B20" s="19" t="s">
        <v>122</v>
      </c>
      <c r="E20" s="122">
        <f>'[2]SCE'!E31</f>
        <v>0</v>
      </c>
      <c r="F20" s="63"/>
      <c r="G20" s="63">
        <f>'[2]SCE'!G31</f>
        <v>0</v>
      </c>
      <c r="H20" s="63">
        <f>'[2]SCE'!$H$31</f>
        <v>0</v>
      </c>
      <c r="I20" s="63">
        <f>'[2]SCE'!I31</f>
        <v>0</v>
      </c>
      <c r="J20" s="63"/>
      <c r="K20" s="63">
        <f>'[2]SCE'!K31</f>
        <v>8685028</v>
      </c>
      <c r="L20" s="63"/>
      <c r="M20" s="63">
        <f>SUM(E20:K20)</f>
        <v>8685028</v>
      </c>
      <c r="N20" s="106"/>
      <c r="O20" s="63">
        <f>'[2]SCE'!O31</f>
        <v>297424</v>
      </c>
      <c r="P20" s="63"/>
      <c r="Q20" s="135">
        <f>M20+O20</f>
        <v>8982452</v>
      </c>
    </row>
    <row r="21" spans="5:17" ht="14.25">
      <c r="E21" s="118"/>
      <c r="F21" s="93"/>
      <c r="G21" s="93"/>
      <c r="H21" s="93"/>
      <c r="I21" s="93"/>
      <c r="J21" s="93"/>
      <c r="K21" s="93"/>
      <c r="L21" s="93"/>
      <c r="M21" s="93"/>
      <c r="N21" s="105"/>
      <c r="O21" s="93"/>
      <c r="P21" s="105"/>
      <c r="Q21" s="119"/>
    </row>
    <row r="22" spans="2:15" ht="14.25">
      <c r="B22" s="19" t="s">
        <v>67</v>
      </c>
      <c r="E22" s="32"/>
      <c r="F22" s="32"/>
      <c r="G22" s="32"/>
      <c r="H22" s="32"/>
      <c r="I22" s="32"/>
      <c r="J22" s="32"/>
      <c r="K22" s="32"/>
      <c r="L22" s="32"/>
      <c r="M22" s="32"/>
      <c r="O22" s="32"/>
    </row>
    <row r="23" spans="2:17" ht="14.25">
      <c r="B23" s="83"/>
      <c r="C23" s="19" t="s">
        <v>125</v>
      </c>
      <c r="E23" s="27">
        <f>SUM(E18:E20)</f>
        <v>0</v>
      </c>
      <c r="F23" s="27"/>
      <c r="G23" s="27">
        <f>SUM(G18:G20)</f>
        <v>0</v>
      </c>
      <c r="H23" s="27">
        <f>SUM(H18:H20)</f>
        <v>0</v>
      </c>
      <c r="I23" s="27">
        <f>SUM(I18:I20)</f>
        <v>35005</v>
      </c>
      <c r="J23" s="27"/>
      <c r="K23" s="27">
        <f>SUM(K18:K20)</f>
        <v>8685028</v>
      </c>
      <c r="L23" s="27"/>
      <c r="M23" s="27">
        <f>SUM(M18:M20)</f>
        <v>8720033</v>
      </c>
      <c r="N23" s="79"/>
      <c r="O23" s="27">
        <f>SUM(O18:O20)</f>
        <v>331055</v>
      </c>
      <c r="P23" s="79"/>
      <c r="Q23" s="27">
        <f>SUM(Q18:Q20)</f>
        <v>9051088</v>
      </c>
    </row>
    <row r="24" spans="5:15" ht="14.25">
      <c r="E24" s="32"/>
      <c r="F24" s="32"/>
      <c r="G24" s="32"/>
      <c r="H24" s="32"/>
      <c r="I24" s="32"/>
      <c r="J24" s="32"/>
      <c r="K24" s="32"/>
      <c r="L24" s="32"/>
      <c r="M24" s="32"/>
      <c r="O24" s="32"/>
    </row>
    <row r="25" spans="1:37" s="90" customFormat="1" ht="14.25">
      <c r="A25" s="77"/>
      <c r="B25" s="19" t="s">
        <v>107</v>
      </c>
      <c r="C25" s="19"/>
      <c r="D25" s="7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34"/>
      <c r="T25" s="134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1:37" s="90" customFormat="1" ht="14.25">
      <c r="A26" s="77"/>
      <c r="B26" s="31" t="s">
        <v>66</v>
      </c>
      <c r="C26" s="108" t="s">
        <v>108</v>
      </c>
      <c r="D26" s="77"/>
      <c r="E26" s="27">
        <f>'[2]SCE'!E37</f>
        <v>0</v>
      </c>
      <c r="F26" s="27"/>
      <c r="G26" s="27">
        <f>'[2]SCE'!G37</f>
        <v>0</v>
      </c>
      <c r="H26" s="27">
        <f>'[2]SCE'!$H$37</f>
        <v>0</v>
      </c>
      <c r="I26" s="27">
        <f>'[2]SCE'!I37</f>
        <v>0</v>
      </c>
      <c r="J26" s="27"/>
      <c r="K26" s="27">
        <f>'[2]SCE'!K37</f>
        <v>-3036072</v>
      </c>
      <c r="L26" s="27"/>
      <c r="M26" s="27">
        <f>SUM(E26:K26)</f>
        <v>-3036072</v>
      </c>
      <c r="N26" s="79"/>
      <c r="O26" s="27">
        <f>'[2]SCE'!O37</f>
        <v>0</v>
      </c>
      <c r="P26" s="27"/>
      <c r="Q26" s="27">
        <f>M26+O26</f>
        <v>-3036072</v>
      </c>
      <c r="R26" s="27"/>
      <c r="S26" s="134"/>
      <c r="T26" s="134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5:15" ht="14.25">
      <c r="E27" s="32"/>
      <c r="F27" s="32"/>
      <c r="G27" s="32"/>
      <c r="H27" s="32"/>
      <c r="I27" s="32"/>
      <c r="J27" s="32"/>
      <c r="K27" s="32"/>
      <c r="L27" s="32"/>
      <c r="M27" s="32"/>
      <c r="O27" s="32"/>
    </row>
    <row r="28" spans="2:15" ht="14.25">
      <c r="B28" s="77" t="s">
        <v>81</v>
      </c>
      <c r="C28" s="109"/>
      <c r="E28" s="32"/>
      <c r="F28" s="32"/>
      <c r="G28" s="32"/>
      <c r="H28" s="32"/>
      <c r="I28" s="32"/>
      <c r="J28" s="32"/>
      <c r="K28" s="32"/>
      <c r="L28" s="32"/>
      <c r="M28" s="32"/>
      <c r="O28" s="32"/>
    </row>
    <row r="29" spans="2:17" ht="14.25">
      <c r="B29" s="77"/>
      <c r="C29" s="77" t="s">
        <v>82</v>
      </c>
      <c r="D29" s="108"/>
      <c r="E29" s="27">
        <f>'[2]SCE'!E40</f>
        <v>0</v>
      </c>
      <c r="F29" s="27"/>
      <c r="G29" s="27">
        <f>'[2]SCE'!G40</f>
        <v>0</v>
      </c>
      <c r="H29" s="27">
        <f>'[2]SCE'!$H$40</f>
        <v>0</v>
      </c>
      <c r="I29" s="27">
        <f>'[2]SCE'!I40</f>
        <v>0</v>
      </c>
      <c r="J29" s="27"/>
      <c r="K29" s="27">
        <f>'[2]SCE'!K40</f>
        <v>0</v>
      </c>
      <c r="L29" s="27"/>
      <c r="M29" s="27">
        <f>SUM(E29:K29)</f>
        <v>0</v>
      </c>
      <c r="N29" s="79"/>
      <c r="O29" s="27">
        <f>'[2]SCE'!O40</f>
        <v>-93208</v>
      </c>
      <c r="P29" s="27"/>
      <c r="Q29" s="27">
        <f>M29+O29</f>
        <v>-93208</v>
      </c>
    </row>
    <row r="30" spans="2:17" ht="14.25">
      <c r="B30" s="77"/>
      <c r="C30" s="77"/>
      <c r="D30" s="108"/>
      <c r="E30" s="27"/>
      <c r="F30" s="27"/>
      <c r="G30" s="27"/>
      <c r="H30" s="27"/>
      <c r="I30" s="27"/>
      <c r="J30" s="27"/>
      <c r="K30" s="27"/>
      <c r="L30" s="27"/>
      <c r="M30" s="27"/>
      <c r="N30" s="79"/>
      <c r="O30" s="27"/>
      <c r="P30" s="27"/>
      <c r="Q30" s="27"/>
    </row>
    <row r="31" spans="1:36" s="90" customFormat="1" ht="14.25">
      <c r="A31" s="77"/>
      <c r="B31" s="77" t="s">
        <v>111</v>
      </c>
      <c r="C31" s="136"/>
      <c r="D31" s="77"/>
      <c r="E31" s="27"/>
      <c r="F31" s="27"/>
      <c r="G31" s="27"/>
      <c r="H31" s="27">
        <f>+'[2]SCE'!$H$42</f>
        <v>-713.28</v>
      </c>
      <c r="I31" s="27">
        <f>'[2]SCE'!I42</f>
        <v>0</v>
      </c>
      <c r="J31" s="27"/>
      <c r="K31" s="27">
        <f>'[2]SCE'!K42</f>
        <v>0</v>
      </c>
      <c r="L31" s="27"/>
      <c r="M31" s="27">
        <f>SUM(E31:K31)</f>
        <v>-713.28</v>
      </c>
      <c r="N31" s="27"/>
      <c r="O31" s="27">
        <f>'[2]SCE'!O42</f>
        <v>0</v>
      </c>
      <c r="P31" s="27"/>
      <c r="Q31" s="27">
        <f>+ROUND(M31+O31,0)</f>
        <v>-713</v>
      </c>
      <c r="R31" s="137"/>
      <c r="S31" s="138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5:13" ht="14.25">
      <c r="E32" s="32"/>
      <c r="F32" s="32"/>
      <c r="G32" s="32"/>
      <c r="H32" s="32"/>
      <c r="I32" s="32"/>
      <c r="J32" s="32"/>
      <c r="K32" s="32"/>
      <c r="L32" s="32"/>
      <c r="M32" s="32"/>
    </row>
    <row r="33" spans="2:17" ht="15.75" thickBot="1">
      <c r="B33" s="22" t="s">
        <v>120</v>
      </c>
      <c r="C33" s="22"/>
      <c r="D33" s="22"/>
      <c r="E33" s="28">
        <f>+E14+SUM(E23:E32)</f>
        <v>75901801</v>
      </c>
      <c r="F33" s="28"/>
      <c r="G33" s="28">
        <f>+G14+SUM(G23:G32)</f>
        <v>1224215</v>
      </c>
      <c r="H33" s="28">
        <f>+H14+SUM(H23:H32)</f>
        <v>-713.28</v>
      </c>
      <c r="I33" s="28">
        <f>+I14+SUM(I23:I32)</f>
        <v>20391</v>
      </c>
      <c r="J33" s="28"/>
      <c r="K33" s="28">
        <f>+K14+SUM(K23:K32)</f>
        <v>33130619</v>
      </c>
      <c r="L33" s="28"/>
      <c r="M33" s="28">
        <f>+M14+SUM(M23:M32)</f>
        <v>110276312.72</v>
      </c>
      <c r="N33" s="28">
        <f>SUM(N14:N21)</f>
        <v>0</v>
      </c>
      <c r="O33" s="28">
        <f>+O14+SUM(O23:O32)</f>
        <v>982018</v>
      </c>
      <c r="P33" s="28">
        <f>SUM(P14:P21)</f>
        <v>0</v>
      </c>
      <c r="Q33" s="28">
        <f>+Q14+SUM(Q23:Q32)</f>
        <v>111258331</v>
      </c>
    </row>
    <row r="34" spans="5:15" ht="12" customHeight="1">
      <c r="E34" s="53"/>
      <c r="F34" s="53"/>
      <c r="G34" s="53"/>
      <c r="H34" s="53"/>
      <c r="I34" s="53"/>
      <c r="J34" s="53"/>
      <c r="K34" s="53"/>
      <c r="L34" s="53"/>
      <c r="M34" s="53"/>
      <c r="O34" s="79"/>
    </row>
    <row r="35" spans="2:15" ht="15">
      <c r="B35" s="30" t="s">
        <v>61</v>
      </c>
      <c r="E35" s="53"/>
      <c r="F35" s="53"/>
      <c r="G35" s="53"/>
      <c r="H35" s="53"/>
      <c r="I35" s="53"/>
      <c r="J35" s="53"/>
      <c r="K35" s="53"/>
      <c r="L35" s="53"/>
      <c r="M35" s="53"/>
      <c r="O35" s="79"/>
    </row>
    <row r="36" spans="2:13" ht="15">
      <c r="B36" s="22" t="s">
        <v>78</v>
      </c>
      <c r="E36" s="53"/>
      <c r="F36" s="53"/>
      <c r="G36" s="53"/>
      <c r="H36" s="53"/>
      <c r="I36" s="53"/>
      <c r="J36" s="53"/>
      <c r="K36" s="53"/>
      <c r="L36" s="53"/>
      <c r="M36" s="53"/>
    </row>
    <row r="37" spans="5:13" ht="14.25">
      <c r="E37" s="53"/>
      <c r="F37" s="53"/>
      <c r="G37" s="53"/>
      <c r="H37" s="53"/>
      <c r="I37" s="53"/>
      <c r="J37" s="53"/>
      <c r="K37" s="53"/>
      <c r="L37" s="53"/>
      <c r="M37" s="53"/>
    </row>
    <row r="38" spans="5:13" ht="14.25"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15">
      <c r="B39" s="22"/>
      <c r="E39" s="34"/>
      <c r="F39" s="34"/>
      <c r="G39" s="34"/>
      <c r="H39" s="34"/>
      <c r="I39" s="34"/>
      <c r="J39" s="34"/>
      <c r="K39" s="34"/>
      <c r="L39" s="34"/>
      <c r="M39" s="27"/>
    </row>
    <row r="40" spans="5:13" ht="14.25">
      <c r="E40" s="34"/>
      <c r="F40" s="34"/>
      <c r="G40" s="34"/>
      <c r="H40" s="34"/>
      <c r="I40" s="34"/>
      <c r="J40" s="34"/>
      <c r="K40" s="34"/>
      <c r="L40" s="34"/>
      <c r="M40" s="27"/>
    </row>
    <row r="41" spans="5:13" ht="14.25">
      <c r="E41" s="34"/>
      <c r="F41" s="34"/>
      <c r="G41" s="34"/>
      <c r="H41" s="34"/>
      <c r="I41" s="34"/>
      <c r="J41" s="34"/>
      <c r="K41" s="34"/>
      <c r="L41" s="34"/>
      <c r="M41" s="34"/>
    </row>
    <row r="42" spans="5:13" ht="14.25">
      <c r="E42" s="34"/>
      <c r="F42" s="34"/>
      <c r="G42" s="34"/>
      <c r="H42" s="34"/>
      <c r="I42" s="34"/>
      <c r="J42" s="34"/>
      <c r="K42" s="34"/>
      <c r="L42" s="34"/>
      <c r="M42" s="34"/>
    </row>
    <row r="43" spans="5:13" ht="14.25">
      <c r="E43" s="34"/>
      <c r="F43" s="34"/>
      <c r="G43" s="34"/>
      <c r="H43" s="34"/>
      <c r="I43" s="34"/>
      <c r="J43" s="34"/>
      <c r="K43" s="34"/>
      <c r="L43" s="34"/>
      <c r="M43" s="34"/>
    </row>
    <row r="44" spans="5:13" ht="14.25">
      <c r="E44" s="34"/>
      <c r="F44" s="34"/>
      <c r="G44" s="34"/>
      <c r="H44" s="34"/>
      <c r="I44" s="34"/>
      <c r="J44" s="34"/>
      <c r="K44" s="34"/>
      <c r="L44" s="34"/>
      <c r="M44" s="34"/>
    </row>
    <row r="45" spans="5:13" ht="14.25">
      <c r="E45" s="34"/>
      <c r="F45" s="34"/>
      <c r="G45" s="34"/>
      <c r="H45" s="34"/>
      <c r="I45" s="34"/>
      <c r="J45" s="34"/>
      <c r="K45" s="34"/>
      <c r="L45" s="34"/>
      <c r="M45" s="34"/>
    </row>
    <row r="46" spans="5:13" ht="14.25">
      <c r="E46" s="34"/>
      <c r="F46" s="34"/>
      <c r="G46" s="34"/>
      <c r="H46" s="34"/>
      <c r="I46" s="34"/>
      <c r="J46" s="34"/>
      <c r="K46" s="34"/>
      <c r="L46" s="34"/>
      <c r="M46" s="34"/>
    </row>
    <row r="47" spans="5:13" ht="14.25">
      <c r="E47" s="34"/>
      <c r="F47" s="34"/>
      <c r="G47" s="34"/>
      <c r="H47" s="34"/>
      <c r="I47" s="34"/>
      <c r="J47" s="34"/>
      <c r="K47" s="34"/>
      <c r="L47" s="34"/>
      <c r="M47" s="34"/>
    </row>
    <row r="48" spans="5:13" ht="14.25">
      <c r="E48" s="34"/>
      <c r="F48" s="34"/>
      <c r="G48" s="34"/>
      <c r="H48" s="34"/>
      <c r="I48" s="34"/>
      <c r="J48" s="34"/>
      <c r="K48" s="34"/>
      <c r="L48" s="34"/>
      <c r="M48" s="34"/>
    </row>
    <row r="49" spans="5:13" ht="14.2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4.25">
      <c r="E50" s="34"/>
      <c r="F50" s="34"/>
      <c r="G50" s="34"/>
      <c r="H50" s="34"/>
      <c r="I50" s="34"/>
      <c r="J50" s="34"/>
      <c r="K50" s="34"/>
      <c r="L50" s="34"/>
      <c r="M50" s="34"/>
    </row>
    <row r="51" spans="5:13" ht="14.25">
      <c r="E51" s="34"/>
      <c r="F51" s="34"/>
      <c r="G51" s="34"/>
      <c r="H51" s="34"/>
      <c r="I51" s="34"/>
      <c r="J51" s="34"/>
      <c r="K51" s="34"/>
      <c r="L51" s="34"/>
      <c r="M51" s="34"/>
    </row>
    <row r="52" spans="5:13" ht="14.25">
      <c r="E52" s="34"/>
      <c r="F52" s="34"/>
      <c r="G52" s="34"/>
      <c r="H52" s="34"/>
      <c r="I52" s="34"/>
      <c r="J52" s="34"/>
      <c r="K52" s="34"/>
      <c r="L52" s="34"/>
      <c r="M52" s="34"/>
    </row>
    <row r="53" spans="5:13" ht="14.25">
      <c r="E53" s="34"/>
      <c r="F53" s="34"/>
      <c r="G53" s="34"/>
      <c r="H53" s="34"/>
      <c r="I53" s="34"/>
      <c r="J53" s="34"/>
      <c r="K53" s="34"/>
      <c r="L53" s="34"/>
      <c r="M53" s="34"/>
    </row>
    <row r="54" spans="5:13" ht="14.25">
      <c r="E54" s="34"/>
      <c r="F54" s="34"/>
      <c r="G54" s="34"/>
      <c r="H54" s="34"/>
      <c r="I54" s="34"/>
      <c r="J54" s="34"/>
      <c r="K54" s="34"/>
      <c r="L54" s="34"/>
      <c r="M54" s="34"/>
    </row>
  </sheetData>
  <mergeCells count="2">
    <mergeCell ref="E7:M7"/>
    <mergeCell ref="G8:I8"/>
  </mergeCells>
  <printOptions/>
  <pageMargins left="0.62992125984252" right="0.31496063" top="0.78740157480315" bottom="0.78740157480315" header="0.511811023622047" footer="0.31496062992126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8"/>
  <sheetViews>
    <sheetView zoomScale="70" zoomScaleNormal="70" workbookViewId="0" topLeftCell="A1">
      <pane xSplit="3" ySplit="11" topLeftCell="D1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L15" sqref="L15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0.00390625" style="19" customWidth="1"/>
    <col min="4" max="4" width="4.00390625" style="19" customWidth="1"/>
    <col min="5" max="5" width="6.421875" style="19" customWidth="1"/>
    <col min="6" max="6" width="14.28125" style="19" customWidth="1"/>
    <col min="7" max="7" width="0.5625" style="19" customWidth="1"/>
    <col min="8" max="9" width="14.28125" style="19" customWidth="1"/>
    <col min="10" max="10" width="0.5625" style="19" customWidth="1"/>
    <col min="11" max="11" width="14.8515625" style="19" bestFit="1" customWidth="1"/>
    <col min="12" max="12" width="0.42578125" style="19" customWidth="1"/>
    <col min="13" max="13" width="14.00390625" style="19" customWidth="1"/>
    <col min="14" max="14" width="0.2890625" style="19" customWidth="1"/>
    <col min="15" max="15" width="12.8515625" style="19" customWidth="1"/>
    <col min="16" max="16" width="0.42578125" style="19" customWidth="1"/>
    <col min="17" max="17" width="14.7109375" style="19" customWidth="1"/>
    <col min="18" max="18" width="14.00390625" style="19" customWidth="1"/>
    <col min="19" max="16384" width="7.57421875" style="19" customWidth="1"/>
  </cols>
  <sheetData>
    <row r="1" spans="2:13" ht="15">
      <c r="B1" s="22" t="str">
        <f>+'IS'!A1</f>
        <v>DAIBOCHI PLASTIC AND PACKAGING INDUSTRY BHD (12994-W)</v>
      </c>
      <c r="F1" s="53"/>
      <c r="G1" s="53"/>
      <c r="H1" s="53"/>
      <c r="I1" s="53"/>
      <c r="J1" s="53"/>
      <c r="K1" s="53"/>
      <c r="L1" s="53"/>
      <c r="M1" s="53"/>
    </row>
    <row r="2" spans="2:13" ht="14.25">
      <c r="B2" s="19" t="str">
        <f>+'IS'!A2</f>
        <v>Quarterly Report for the fourth quarter ended 31 December 2007</v>
      </c>
      <c r="F2" s="53"/>
      <c r="G2" s="53"/>
      <c r="H2" s="53"/>
      <c r="I2" s="53"/>
      <c r="J2" s="53"/>
      <c r="K2" s="53"/>
      <c r="L2" s="53"/>
      <c r="M2" s="53"/>
    </row>
    <row r="3" spans="2:13" ht="3.75" customHeight="1">
      <c r="B3" s="22"/>
      <c r="F3" s="53"/>
      <c r="G3" s="53"/>
      <c r="H3" s="53"/>
      <c r="I3" s="53"/>
      <c r="J3" s="53"/>
      <c r="K3" s="53"/>
      <c r="L3" s="53"/>
      <c r="M3" s="53"/>
    </row>
    <row r="4" spans="2:13" ht="15">
      <c r="B4" s="22" t="s">
        <v>73</v>
      </c>
      <c r="F4" s="53"/>
      <c r="G4" s="53"/>
      <c r="H4" s="53"/>
      <c r="I4" s="53"/>
      <c r="J4" s="53"/>
      <c r="K4" s="53"/>
      <c r="L4" s="53"/>
      <c r="M4" s="53"/>
    </row>
    <row r="5" spans="6:13" ht="14.25">
      <c r="F5" s="53"/>
      <c r="G5" s="53"/>
      <c r="H5" s="53"/>
      <c r="I5" s="53"/>
      <c r="J5" s="53"/>
      <c r="K5" s="53"/>
      <c r="L5" s="53"/>
      <c r="M5" s="53"/>
    </row>
    <row r="6" spans="3:13" ht="15">
      <c r="C6" s="22"/>
      <c r="D6" s="22"/>
      <c r="E6" s="22"/>
      <c r="F6" s="53"/>
      <c r="G6" s="53"/>
      <c r="H6" s="53"/>
      <c r="I6" s="53"/>
      <c r="J6" s="53"/>
      <c r="K6" s="53"/>
      <c r="L6" s="53"/>
      <c r="M6" s="53"/>
    </row>
    <row r="7" spans="6:13" ht="15">
      <c r="F7" s="143" t="s">
        <v>50</v>
      </c>
      <c r="G7" s="143"/>
      <c r="H7" s="143"/>
      <c r="I7" s="143"/>
      <c r="J7" s="143"/>
      <c r="K7" s="143"/>
      <c r="L7" s="143"/>
      <c r="M7" s="143"/>
    </row>
    <row r="8" spans="8:16" s="55" customFormat="1" ht="15">
      <c r="H8" s="144" t="s">
        <v>63</v>
      </c>
      <c r="I8" s="144"/>
      <c r="K8" s="47" t="s">
        <v>64</v>
      </c>
      <c r="N8" s="96"/>
      <c r="P8" s="98"/>
    </row>
    <row r="9" spans="6:17" s="48" customFormat="1" ht="15">
      <c r="F9" s="85" t="s">
        <v>14</v>
      </c>
      <c r="G9" s="85"/>
      <c r="H9" s="85" t="s">
        <v>14</v>
      </c>
      <c r="I9" s="85" t="s">
        <v>68</v>
      </c>
      <c r="J9" s="85"/>
      <c r="K9" s="85" t="s">
        <v>15</v>
      </c>
      <c r="L9" s="85"/>
      <c r="M9" s="86"/>
      <c r="O9" s="97" t="s">
        <v>51</v>
      </c>
      <c r="P9" s="86"/>
      <c r="Q9" s="97" t="s">
        <v>19</v>
      </c>
    </row>
    <row r="10" spans="4:17" s="48" customFormat="1" ht="15">
      <c r="D10" s="47"/>
      <c r="E10" s="47"/>
      <c r="F10" s="87" t="s">
        <v>16</v>
      </c>
      <c r="G10" s="85"/>
      <c r="H10" s="87" t="s">
        <v>17</v>
      </c>
      <c r="I10" s="87" t="s">
        <v>69</v>
      </c>
      <c r="J10" s="85"/>
      <c r="K10" s="87" t="s">
        <v>18</v>
      </c>
      <c r="L10" s="85"/>
      <c r="M10" s="87" t="s">
        <v>19</v>
      </c>
      <c r="O10" s="87" t="s">
        <v>52</v>
      </c>
      <c r="P10" s="85"/>
      <c r="Q10" s="87" t="s">
        <v>53</v>
      </c>
    </row>
    <row r="11" spans="5:17" s="48" customFormat="1" ht="15">
      <c r="E11" s="133" t="s">
        <v>89</v>
      </c>
      <c r="F11" s="85" t="str">
        <f>+'IS'!C11</f>
        <v>RM</v>
      </c>
      <c r="G11" s="85"/>
      <c r="H11" s="85" t="str">
        <f>+F11</f>
        <v>RM</v>
      </c>
      <c r="I11" s="85" t="s">
        <v>54</v>
      </c>
      <c r="J11" s="85"/>
      <c r="K11" s="85" t="str">
        <f>+H11</f>
        <v>RM</v>
      </c>
      <c r="L11" s="85"/>
      <c r="M11" s="85" t="str">
        <f>+K11</f>
        <v>RM</v>
      </c>
      <c r="O11" s="85" t="s">
        <v>54</v>
      </c>
      <c r="P11" s="85"/>
      <c r="Q11" s="85" t="s">
        <v>54</v>
      </c>
    </row>
    <row r="12" spans="3:13" ht="15">
      <c r="C12" s="78"/>
      <c r="D12" s="78"/>
      <c r="E12" s="78"/>
      <c r="F12" s="32"/>
      <c r="G12" s="32"/>
      <c r="H12" s="32"/>
      <c r="I12" s="32"/>
      <c r="J12" s="32"/>
      <c r="K12" s="32"/>
      <c r="L12" s="32"/>
      <c r="M12" s="32"/>
    </row>
    <row r="13" spans="6:13" ht="14.25">
      <c r="F13" s="53"/>
      <c r="G13" s="53"/>
      <c r="H13" s="53"/>
      <c r="I13" s="53"/>
      <c r="J13" s="53"/>
      <c r="K13" s="53"/>
      <c r="L13" s="53"/>
      <c r="M13" s="53"/>
    </row>
    <row r="14" spans="2:17" ht="15">
      <c r="B14" s="22" t="s">
        <v>87</v>
      </c>
      <c r="F14" s="63">
        <f>+'[2]SCE'!E53</f>
        <v>75901801</v>
      </c>
      <c r="G14" s="63"/>
      <c r="H14" s="63">
        <f>+'[2]SCE'!G53</f>
        <v>1224215</v>
      </c>
      <c r="I14" s="63">
        <f>+'[2]SCE'!I53</f>
        <v>-18631</v>
      </c>
      <c r="J14" s="27"/>
      <c r="K14" s="27">
        <f>+'[2]SCE'!K53</f>
        <v>23572167</v>
      </c>
      <c r="L14" s="27"/>
      <c r="M14" s="27">
        <f>SUM(F14:K14)</f>
        <v>100679552</v>
      </c>
      <c r="O14" s="34">
        <f>+'[2]SCE'!O53</f>
        <v>468999</v>
      </c>
      <c r="Q14" s="79">
        <f>SUM(M14:O14)</f>
        <v>101148551</v>
      </c>
    </row>
    <row r="15" spans="2:13" ht="14.25">
      <c r="B15" s="83"/>
      <c r="C15" s="83"/>
      <c r="D15" s="83"/>
      <c r="E15" s="83"/>
      <c r="F15" s="63"/>
      <c r="G15" s="63"/>
      <c r="H15" s="92"/>
      <c r="I15" s="27"/>
      <c r="J15" s="27"/>
      <c r="K15" s="27"/>
      <c r="L15" s="32"/>
      <c r="M15" s="27"/>
    </row>
    <row r="16" spans="2:17" ht="14.25">
      <c r="B16" s="19" t="s">
        <v>83</v>
      </c>
      <c r="F16" s="120"/>
      <c r="G16" s="113"/>
      <c r="H16" s="111"/>
      <c r="I16" s="113"/>
      <c r="J16" s="113"/>
      <c r="K16" s="113"/>
      <c r="L16" s="111"/>
      <c r="M16" s="113"/>
      <c r="N16" s="114"/>
      <c r="O16" s="114"/>
      <c r="P16" s="114"/>
      <c r="Q16" s="121"/>
    </row>
    <row r="17" spans="2:17" ht="14.25">
      <c r="B17" s="31" t="s">
        <v>66</v>
      </c>
      <c r="C17" s="19" t="s">
        <v>84</v>
      </c>
      <c r="F17" s="122"/>
      <c r="G17" s="63"/>
      <c r="H17" s="92"/>
      <c r="I17" s="63"/>
      <c r="J17" s="63"/>
      <c r="K17" s="63"/>
      <c r="L17" s="92"/>
      <c r="M17" s="63"/>
      <c r="N17" s="20"/>
      <c r="O17" s="20"/>
      <c r="P17" s="20"/>
      <c r="Q17" s="123"/>
    </row>
    <row r="18" spans="3:17" ht="14.25">
      <c r="C18" s="19" t="s">
        <v>85</v>
      </c>
      <c r="F18" s="122">
        <f>+'[2]SCE'!E57</f>
        <v>0</v>
      </c>
      <c r="G18" s="63"/>
      <c r="H18" s="63">
        <f>+'[2]SCE'!G57</f>
        <v>0</v>
      </c>
      <c r="I18" s="63">
        <f>+'[2]SCE'!I57</f>
        <v>4017</v>
      </c>
      <c r="J18" s="63"/>
      <c r="K18" s="63">
        <f>+'[2]SCE'!K57</f>
        <v>0</v>
      </c>
      <c r="L18" s="63"/>
      <c r="M18" s="63">
        <f>SUM(F18:K18)</f>
        <v>4017</v>
      </c>
      <c r="N18" s="20"/>
      <c r="O18" s="63">
        <f>+'[2]SCE'!O57</f>
        <v>3860</v>
      </c>
      <c r="P18" s="20"/>
      <c r="Q18" s="117">
        <f>SUM(M18:O18)</f>
        <v>7877</v>
      </c>
    </row>
    <row r="19" spans="6:17" ht="14.25">
      <c r="F19" s="122"/>
      <c r="G19" s="63"/>
      <c r="H19" s="92"/>
      <c r="I19" s="63"/>
      <c r="J19" s="63"/>
      <c r="K19" s="63"/>
      <c r="L19" s="92"/>
      <c r="M19" s="63"/>
      <c r="N19" s="20"/>
      <c r="O19" s="20"/>
      <c r="P19" s="20"/>
      <c r="Q19" s="123"/>
    </row>
    <row r="20" spans="2:17" ht="15">
      <c r="B20" s="19" t="s">
        <v>122</v>
      </c>
      <c r="E20" s="47"/>
      <c r="F20" s="122">
        <f>+'[2]SCE'!E59</f>
        <v>0</v>
      </c>
      <c r="G20" s="63"/>
      <c r="H20" s="63">
        <f>+'[2]SCE'!G59</f>
        <v>0</v>
      </c>
      <c r="I20" s="63">
        <f>+'[2]SCE'!I59</f>
        <v>0</v>
      </c>
      <c r="J20" s="63"/>
      <c r="K20" s="63">
        <f>+'[2]SCE'!K59</f>
        <v>5427532</v>
      </c>
      <c r="L20" s="63"/>
      <c r="M20" s="63">
        <f>SUM(F20:K20)</f>
        <v>5427532</v>
      </c>
      <c r="N20" s="20"/>
      <c r="O20" s="63">
        <f>+'[2]SCE'!O59</f>
        <v>271312</v>
      </c>
      <c r="P20" s="20"/>
      <c r="Q20" s="117">
        <f>SUM(M20:O20)</f>
        <v>5698844</v>
      </c>
    </row>
    <row r="21" spans="6:17" ht="14.25">
      <c r="F21" s="124"/>
      <c r="G21" s="93"/>
      <c r="H21" s="26"/>
      <c r="I21" s="93"/>
      <c r="J21" s="93"/>
      <c r="K21" s="39"/>
      <c r="L21" s="26"/>
      <c r="M21" s="26"/>
      <c r="N21" s="105"/>
      <c r="O21" s="61"/>
      <c r="P21" s="105"/>
      <c r="Q21" s="125"/>
    </row>
    <row r="22" spans="2:17" ht="14.25">
      <c r="B22" s="19" t="s">
        <v>67</v>
      </c>
      <c r="F22" s="63"/>
      <c r="G22" s="92"/>
      <c r="H22" s="63"/>
      <c r="I22" s="32"/>
      <c r="J22" s="32"/>
      <c r="K22" s="25"/>
      <c r="L22" s="27"/>
      <c r="M22" s="27"/>
      <c r="O22" s="34"/>
      <c r="Q22" s="79"/>
    </row>
    <row r="23" spans="2:17" ht="14.25">
      <c r="B23" s="83"/>
      <c r="C23" s="19" t="s">
        <v>126</v>
      </c>
      <c r="F23" s="63">
        <f>SUM(F18:F20)</f>
        <v>0</v>
      </c>
      <c r="G23" s="92"/>
      <c r="H23" s="63">
        <f>SUM(H18:H20)</f>
        <v>0</v>
      </c>
      <c r="I23" s="63">
        <f>SUM(I18:I20)</f>
        <v>4017</v>
      </c>
      <c r="J23" s="32"/>
      <c r="K23" s="63">
        <f>SUM(K18:K20)</f>
        <v>5427532</v>
      </c>
      <c r="L23" s="27"/>
      <c r="M23" s="63">
        <f>SUM(M18:M20)</f>
        <v>5431549</v>
      </c>
      <c r="O23" s="63">
        <f>SUM(O18:O20)</f>
        <v>275172</v>
      </c>
      <c r="Q23" s="63">
        <f>SUM(Q18:Q20)</f>
        <v>5706721</v>
      </c>
    </row>
    <row r="24" spans="6:13" ht="14.25">
      <c r="F24" s="92"/>
      <c r="G24" s="92"/>
      <c r="H24" s="92"/>
      <c r="I24" s="32"/>
      <c r="J24" s="32"/>
      <c r="K24" s="27"/>
      <c r="L24" s="27"/>
      <c r="M24" s="27"/>
    </row>
    <row r="25" spans="2:13" ht="14.25">
      <c r="B25" s="19" t="s">
        <v>107</v>
      </c>
      <c r="F25" s="92"/>
      <c r="G25" s="92"/>
      <c r="H25" s="92"/>
      <c r="I25" s="32"/>
      <c r="J25" s="32"/>
      <c r="K25" s="27"/>
      <c r="L25" s="27"/>
      <c r="M25" s="27"/>
    </row>
    <row r="26" spans="2:17" ht="14.25">
      <c r="B26" s="31" t="s">
        <v>66</v>
      </c>
      <c r="C26" s="108" t="s">
        <v>110</v>
      </c>
      <c r="F26" s="63">
        <f>+'[2]SCE'!E65</f>
        <v>0</v>
      </c>
      <c r="G26" s="63"/>
      <c r="H26" s="63">
        <f>+'[2]SCE'!G65</f>
        <v>0</v>
      </c>
      <c r="I26" s="63">
        <f>+'[2]SCE'!I65</f>
        <v>0</v>
      </c>
      <c r="J26" s="27"/>
      <c r="K26" s="63">
        <f>+'[2]SCE'!K65</f>
        <v>-1518036</v>
      </c>
      <c r="L26" s="27"/>
      <c r="M26" s="27">
        <f>SUM(F26:K26)</f>
        <v>-1518036</v>
      </c>
      <c r="O26" s="63">
        <f>+'[2]SCE'!O65</f>
        <v>0</v>
      </c>
      <c r="Q26" s="79">
        <f>SUM(M26:O26)</f>
        <v>-1518036</v>
      </c>
    </row>
    <row r="27" spans="6:13" ht="14.25">
      <c r="F27" s="92"/>
      <c r="G27" s="92"/>
      <c r="H27" s="92"/>
      <c r="I27" s="32"/>
      <c r="J27" s="32"/>
      <c r="K27" s="27"/>
      <c r="L27" s="27"/>
      <c r="M27" s="27"/>
    </row>
    <row r="28" spans="2:17" ht="15.75" thickBot="1">
      <c r="B28" s="22" t="s">
        <v>121</v>
      </c>
      <c r="C28" s="22"/>
      <c r="D28" s="22"/>
      <c r="E28" s="22"/>
      <c r="F28" s="28">
        <f>+F23+F14</f>
        <v>75901801</v>
      </c>
      <c r="G28" s="28"/>
      <c r="H28" s="28">
        <f>+H23+H14</f>
        <v>1224215</v>
      </c>
      <c r="I28" s="28">
        <f>+I23+I14</f>
        <v>-14614</v>
      </c>
      <c r="J28" s="28"/>
      <c r="K28" s="28">
        <f>+K23+K14+K26</f>
        <v>27481663</v>
      </c>
      <c r="L28" s="28"/>
      <c r="M28" s="28">
        <f>+M23+M14+M26</f>
        <v>104593065</v>
      </c>
      <c r="N28" s="28">
        <f>SUM(N14:N24)</f>
        <v>0</v>
      </c>
      <c r="O28" s="28">
        <f>+O23+O14+O26</f>
        <v>744171</v>
      </c>
      <c r="P28" s="28">
        <f>SUM(P14:P24)</f>
        <v>0</v>
      </c>
      <c r="Q28" s="28">
        <f>+Q23+Q14+Q26</f>
        <v>105337236</v>
      </c>
    </row>
    <row r="29" spans="6:13" s="22" customFormat="1" ht="15">
      <c r="F29" s="76"/>
      <c r="G29" s="27"/>
      <c r="H29" s="76"/>
      <c r="I29" s="27"/>
      <c r="J29" s="27"/>
      <c r="K29" s="76"/>
      <c r="L29" s="76"/>
      <c r="M29" s="27"/>
    </row>
    <row r="30" spans="6:12" ht="14.25">
      <c r="F30" s="34"/>
      <c r="G30" s="34"/>
      <c r="H30" s="34"/>
      <c r="I30" s="34"/>
      <c r="J30" s="34"/>
      <c r="K30" s="27"/>
      <c r="L30" s="27"/>
    </row>
    <row r="31" spans="2:13" ht="15">
      <c r="B31" s="30" t="s">
        <v>61</v>
      </c>
      <c r="F31" s="34"/>
      <c r="G31" s="34"/>
      <c r="H31" s="34"/>
      <c r="I31" s="34"/>
      <c r="J31" s="34"/>
      <c r="K31" s="34"/>
      <c r="L31" s="34"/>
      <c r="M31" s="27"/>
    </row>
    <row r="32" spans="2:13" ht="15">
      <c r="B32" s="22" t="s">
        <v>78</v>
      </c>
      <c r="F32" s="34"/>
      <c r="G32" s="34"/>
      <c r="H32" s="34"/>
      <c r="I32" s="34"/>
      <c r="J32" s="34"/>
      <c r="K32" s="34"/>
      <c r="L32" s="34"/>
      <c r="M32" s="27"/>
    </row>
    <row r="33" spans="2:13" ht="15">
      <c r="B33" s="22"/>
      <c r="F33" s="34"/>
      <c r="G33" s="34"/>
      <c r="H33" s="34"/>
      <c r="I33" s="34"/>
      <c r="J33" s="34"/>
      <c r="K33" s="34"/>
      <c r="L33" s="34"/>
      <c r="M33" s="27"/>
    </row>
    <row r="34" spans="6:13" ht="14.25">
      <c r="F34" s="34"/>
      <c r="G34" s="34"/>
      <c r="H34" s="34"/>
      <c r="I34" s="34"/>
      <c r="J34" s="34"/>
      <c r="K34" s="34"/>
      <c r="L34" s="34"/>
      <c r="M34" s="27"/>
    </row>
    <row r="35" spans="6:13" ht="14.25">
      <c r="F35" s="34"/>
      <c r="G35" s="34"/>
      <c r="H35" s="34"/>
      <c r="I35" s="34"/>
      <c r="J35" s="34"/>
      <c r="K35" s="34"/>
      <c r="L35" s="34"/>
      <c r="M35" s="34"/>
    </row>
    <row r="36" spans="6:13" ht="14.25">
      <c r="F36" s="34"/>
      <c r="G36" s="34"/>
      <c r="H36" s="34"/>
      <c r="I36" s="34"/>
      <c r="J36" s="34"/>
      <c r="K36" s="34"/>
      <c r="L36" s="34"/>
      <c r="M36" s="34"/>
    </row>
    <row r="37" spans="6:13" ht="14.25">
      <c r="F37" s="34"/>
      <c r="G37" s="34"/>
      <c r="H37" s="34"/>
      <c r="I37" s="34"/>
      <c r="J37" s="34"/>
      <c r="K37" s="34"/>
      <c r="L37" s="34"/>
      <c r="M37" s="34"/>
    </row>
    <row r="38" spans="6:13" ht="14.25">
      <c r="F38" s="34"/>
      <c r="G38" s="34"/>
      <c r="H38" s="34"/>
      <c r="I38" s="34"/>
      <c r="J38" s="34"/>
      <c r="K38" s="34"/>
      <c r="L38" s="34"/>
      <c r="M38" s="34"/>
    </row>
    <row r="39" spans="6:13" ht="14.25">
      <c r="F39" s="34"/>
      <c r="G39" s="34"/>
      <c r="H39" s="34"/>
      <c r="I39" s="34"/>
      <c r="J39" s="34"/>
      <c r="K39" s="34"/>
      <c r="L39" s="34"/>
      <c r="M39" s="34"/>
    </row>
    <row r="40" spans="6:13" ht="14.25">
      <c r="F40" s="34"/>
      <c r="G40" s="34"/>
      <c r="H40" s="34"/>
      <c r="I40" s="34"/>
      <c r="J40" s="34"/>
      <c r="K40" s="34"/>
      <c r="L40" s="34"/>
      <c r="M40" s="34"/>
    </row>
    <row r="41" spans="6:13" ht="14.25">
      <c r="F41" s="34"/>
      <c r="G41" s="34"/>
      <c r="H41" s="34"/>
      <c r="I41" s="34"/>
      <c r="J41" s="34"/>
      <c r="K41" s="34"/>
      <c r="L41" s="34"/>
      <c r="M41" s="34"/>
    </row>
    <row r="42" spans="6:13" ht="14.25">
      <c r="F42" s="34"/>
      <c r="G42" s="34"/>
      <c r="H42" s="34"/>
      <c r="I42" s="34"/>
      <c r="J42" s="34"/>
      <c r="K42" s="34"/>
      <c r="L42" s="34"/>
      <c r="M42" s="34"/>
    </row>
    <row r="43" spans="6:13" ht="14.25">
      <c r="F43" s="34"/>
      <c r="G43" s="34"/>
      <c r="H43" s="34"/>
      <c r="I43" s="34"/>
      <c r="J43" s="34"/>
      <c r="K43" s="34"/>
      <c r="L43" s="34"/>
      <c r="M43" s="34"/>
    </row>
    <row r="44" spans="6:13" ht="14.25">
      <c r="F44" s="34"/>
      <c r="G44" s="34"/>
      <c r="H44" s="34"/>
      <c r="I44" s="34"/>
      <c r="J44" s="34"/>
      <c r="K44" s="34"/>
      <c r="L44" s="34"/>
      <c r="M44" s="34"/>
    </row>
    <row r="45" spans="6:13" ht="14.25">
      <c r="F45" s="34"/>
      <c r="G45" s="34"/>
      <c r="H45" s="34"/>
      <c r="I45" s="34"/>
      <c r="J45" s="34"/>
      <c r="K45" s="34"/>
      <c r="L45" s="34"/>
      <c r="M45" s="34"/>
    </row>
    <row r="46" spans="6:13" ht="14.25">
      <c r="F46" s="34"/>
      <c r="G46" s="34"/>
      <c r="H46" s="34"/>
      <c r="I46" s="34"/>
      <c r="J46" s="34"/>
      <c r="K46" s="34"/>
      <c r="L46" s="34"/>
      <c r="M46" s="34"/>
    </row>
    <row r="47" spans="6:13" ht="14.25">
      <c r="F47" s="34"/>
      <c r="G47" s="34"/>
      <c r="H47" s="34"/>
      <c r="I47" s="34"/>
      <c r="J47" s="34"/>
      <c r="K47" s="34"/>
      <c r="L47" s="34"/>
      <c r="M47" s="34"/>
    </row>
    <row r="48" spans="6:13" ht="14.25">
      <c r="F48" s="34"/>
      <c r="G48" s="34"/>
      <c r="H48" s="34"/>
      <c r="I48" s="34"/>
      <c r="J48" s="34"/>
      <c r="K48" s="34"/>
      <c r="L48" s="34"/>
      <c r="M48" s="34"/>
    </row>
  </sheetData>
  <mergeCells count="2">
    <mergeCell ref="F7:M7"/>
    <mergeCell ref="H8:I8"/>
  </mergeCells>
  <printOptions/>
  <pageMargins left="0.6299212598425197" right="0.31496062992125984" top="0.7874015748031497" bottom="0.7874015748031497" header="0.5118110236220472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70" zoomScaleNormal="70" zoomScaleSheetLayoutView="85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6" sqref="H36"/>
    </sheetView>
  </sheetViews>
  <sheetFormatPr defaultColWidth="9.140625" defaultRowHeight="12.75"/>
  <cols>
    <col min="1" max="1" width="51.421875" style="19" customWidth="1"/>
    <col min="2" max="2" width="20.28125" style="43" customWidth="1"/>
    <col min="3" max="3" width="1.28515625" style="77" customWidth="1"/>
    <col min="4" max="4" width="17.57421875" style="34" customWidth="1"/>
    <col min="5" max="5" width="15.7109375" style="19" customWidth="1"/>
    <col min="6" max="6" width="7.7109375" style="19" customWidth="1"/>
    <col min="7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fourth quarter ended 31 December 2007</v>
      </c>
    </row>
    <row r="3" ht="15">
      <c r="A3" s="22"/>
    </row>
    <row r="4" ht="15">
      <c r="A4" s="22" t="s">
        <v>20</v>
      </c>
    </row>
    <row r="5" ht="15">
      <c r="A5" s="22"/>
    </row>
    <row r="6" ht="15">
      <c r="A6" s="22"/>
    </row>
    <row r="7" spans="2:4" ht="15">
      <c r="B7" s="46" t="str">
        <f>+'BS'!B6</f>
        <v>Unaudited</v>
      </c>
      <c r="D7" s="95" t="s">
        <v>58</v>
      </c>
    </row>
    <row r="8" spans="1:4" s="55" customFormat="1" ht="15">
      <c r="A8" s="47"/>
      <c r="B8" s="46" t="str">
        <f>+'IS'!F9</f>
        <v>12 Months ended</v>
      </c>
      <c r="C8" s="102"/>
      <c r="D8" s="95" t="str">
        <f>+B8</f>
        <v>12 Months ended</v>
      </c>
    </row>
    <row r="9" spans="2:4" s="48" customFormat="1" ht="15">
      <c r="B9" s="46" t="str">
        <f>+'IS'!F10</f>
        <v>31.12.2007</v>
      </c>
      <c r="C9" s="32"/>
      <c r="D9" s="27" t="str">
        <f>+'IS'!D10</f>
        <v>31.12.2006</v>
      </c>
    </row>
    <row r="10" spans="2:4" s="48" customFormat="1" ht="15">
      <c r="B10" s="46" t="str">
        <f>+'IS'!F11</f>
        <v>RM</v>
      </c>
      <c r="C10" s="32"/>
      <c r="D10" s="27" t="str">
        <f>+B10</f>
        <v>RM</v>
      </c>
    </row>
    <row r="11" spans="1:4" ht="15">
      <c r="A11" s="19" t="s">
        <v>74</v>
      </c>
      <c r="B11" s="42">
        <f>'[2]CF'!$C$26</f>
        <v>25756127</v>
      </c>
      <c r="C11" s="57"/>
      <c r="D11" s="37">
        <f>'[2]CF'!$E$26</f>
        <v>13988942</v>
      </c>
    </row>
    <row r="13" spans="1:4" ht="15">
      <c r="A13" s="19" t="s">
        <v>33</v>
      </c>
      <c r="B13" s="42">
        <f>'[2]CF'!$C$36</f>
        <v>-2245557</v>
      </c>
      <c r="C13" s="57"/>
      <c r="D13" s="37">
        <f>'[2]CF'!$E$36</f>
        <v>-3801123</v>
      </c>
    </row>
    <row r="15" spans="1:4" ht="15">
      <c r="A15" s="19" t="s">
        <v>109</v>
      </c>
      <c r="B15" s="60">
        <f>'[2]CF'!$C$49</f>
        <v>-18469480</v>
      </c>
      <c r="C15" s="57"/>
      <c r="D15" s="61">
        <f>'[2]CF'!$E$49</f>
        <v>-10690335</v>
      </c>
    </row>
    <row r="16" spans="2:4" ht="15">
      <c r="B16" s="42"/>
      <c r="D16" s="37"/>
    </row>
    <row r="17" spans="1:4" ht="30">
      <c r="A17" s="99" t="s">
        <v>114</v>
      </c>
      <c r="B17" s="46">
        <f>+B11+B13+B15</f>
        <v>5041090</v>
      </c>
      <c r="D17" s="27">
        <f>+D11+D13+D15</f>
        <v>-502516</v>
      </c>
    </row>
    <row r="18" spans="1:4" ht="15">
      <c r="A18" s="22"/>
      <c r="B18" s="46"/>
      <c r="D18" s="27"/>
    </row>
    <row r="19" ht="15">
      <c r="A19" s="22" t="s">
        <v>29</v>
      </c>
    </row>
    <row r="20" spans="1:4" ht="15">
      <c r="A20" s="22" t="s">
        <v>39</v>
      </c>
      <c r="B20" s="46">
        <f>'[2]CF'!$C$53</f>
        <v>988226</v>
      </c>
      <c r="D20" s="27">
        <f>'[2]CF'!$E$53</f>
        <v>1490299</v>
      </c>
    </row>
    <row r="21" spans="1:4" ht="15">
      <c r="A21" s="22"/>
      <c r="B21" s="46"/>
      <c r="D21" s="27"/>
    </row>
    <row r="22" spans="1:4" ht="15">
      <c r="A22" s="19" t="s">
        <v>105</v>
      </c>
      <c r="B22" s="43">
        <f>'[2]CF'!$C$55</f>
        <v>11268</v>
      </c>
      <c r="D22" s="34">
        <f>'[2]CF'!$E$55</f>
        <v>443</v>
      </c>
    </row>
    <row r="23" spans="2:4" ht="15">
      <c r="B23" s="46"/>
      <c r="D23" s="27"/>
    </row>
    <row r="24" ht="15">
      <c r="A24" s="22" t="s">
        <v>31</v>
      </c>
    </row>
    <row r="25" spans="1:4" ht="15.75" thickBot="1">
      <c r="A25" s="30" t="s">
        <v>39</v>
      </c>
      <c r="B25" s="103">
        <f>SUM(B17:B22)</f>
        <v>6040584</v>
      </c>
      <c r="D25" s="104">
        <f>SUM(D17:D22)</f>
        <v>988226</v>
      </c>
    </row>
    <row r="27" spans="1:4" ht="15">
      <c r="A27" s="22" t="s">
        <v>124</v>
      </c>
      <c r="B27" s="42"/>
      <c r="D27" s="37"/>
    </row>
    <row r="28" spans="1:4" ht="15">
      <c r="A28" s="19" t="s">
        <v>42</v>
      </c>
      <c r="B28" s="43">
        <f>'[2]CF'!$C$62</f>
        <v>1400000</v>
      </c>
      <c r="D28" s="34">
        <f>'[2]CF'!$E$62</f>
        <v>800000</v>
      </c>
    </row>
    <row r="29" spans="1:4" ht="15">
      <c r="A29" s="19" t="s">
        <v>21</v>
      </c>
      <c r="B29" s="43">
        <f>'[2]CF'!$C$63</f>
        <v>5826546</v>
      </c>
      <c r="D29" s="34">
        <f>'[2]CF'!$E$63</f>
        <v>3074847</v>
      </c>
    </row>
    <row r="30" spans="1:4" ht="15">
      <c r="A30" s="94" t="s">
        <v>41</v>
      </c>
      <c r="B30" s="43">
        <f>'[2]CF'!$C$64</f>
        <v>253073</v>
      </c>
      <c r="D30" s="34">
        <f>'[2]CF'!$E$64</f>
        <v>251685</v>
      </c>
    </row>
    <row r="31" spans="1:4" ht="15">
      <c r="A31" s="19" t="s">
        <v>22</v>
      </c>
      <c r="B31" s="43">
        <f>'[2]CF'!$C$65</f>
        <v>-1439035</v>
      </c>
      <c r="D31" s="34">
        <f>'[2]CF'!$E$65</f>
        <v>-3138306</v>
      </c>
    </row>
    <row r="32" spans="2:4" ht="15.75" thickBot="1">
      <c r="B32" s="44">
        <f>SUM(B28:B31)</f>
        <v>6040584</v>
      </c>
      <c r="D32" s="45">
        <f>SUM(D28:D31)</f>
        <v>988226</v>
      </c>
    </row>
    <row r="33" spans="1:4" ht="15.75" thickTop="1">
      <c r="A33" s="34"/>
      <c r="B33" s="42"/>
      <c r="D33" s="37"/>
    </row>
    <row r="34" spans="1:4" ht="15">
      <c r="A34" s="43" t="s">
        <v>23</v>
      </c>
      <c r="B34" s="42"/>
      <c r="D34" s="37"/>
    </row>
    <row r="35" ht="15">
      <c r="A35" s="43" t="s">
        <v>86</v>
      </c>
    </row>
    <row r="36" ht="15">
      <c r="A36" s="43" t="s">
        <v>62</v>
      </c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Daibochi Plastic</cp:lastModifiedBy>
  <cp:lastPrinted>2008-02-25T03:22:59Z</cp:lastPrinted>
  <dcterms:created xsi:type="dcterms:W3CDTF">2002-04-19T07:18:09Z</dcterms:created>
  <dcterms:modified xsi:type="dcterms:W3CDTF">2008-02-25T03:24:41Z</dcterms:modified>
  <cp:category/>
  <cp:version/>
  <cp:contentType/>
  <cp:contentStatus/>
</cp:coreProperties>
</file>